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daichou\Desktop\"/>
    </mc:Choice>
  </mc:AlternateContent>
  <xr:revisionPtr revIDLastSave="0" documentId="13_ncr:1_{5C86264F-E1C6-4E30-BCE3-9DB53808E79C}" xr6:coauthVersionLast="43" xr6:coauthVersionMax="43" xr10:uidLastSave="{00000000-0000-0000-0000-000000000000}"/>
  <workbookProtection workbookAlgorithmName="SHA-512" workbookHashValue="6cmGjeizvckwpvA++xHS+/o/cvzwqNFDWbK8g1IVBwicYafaxaszXsDOO85vqqACTPFOKTMK1sIZoJhrG9YvVw==" workbookSaltValue="xRKH88BfMpFU9I+5Sw4nbA==" workbookSpinCount="100000" lockStructure="1"/>
  <bookViews>
    <workbookView xWindow="5175" yWindow="765" windowWidth="15090" windowHeight="1447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H85" i="4"/>
  <c r="BB10" i="4"/>
  <c r="AT10" i="4"/>
  <c r="AL10" i="4"/>
  <c r="BB8" i="4"/>
  <c r="AT8" i="4"/>
  <c r="AL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<sst xmlns="http://schemas.openxmlformats.org/spreadsheetml/2006/main" count="228" uniqueCount="113">
  <si>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</si>
  <si>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</si>
  <si>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</si>
  <si>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</si>
  <si>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</si>
  <si>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</si>
  <si>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</si>
  <si>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</si>
  <si>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</si>
  <si>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</si>
  <si>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</si>
  <si>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</si>
  <si>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</si>
  <si>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</si>
  <si>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</si>
  <si>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</si>
  <si>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</si>
  <si>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</si>
  <si>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</si>
  <si>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</si>
  <si>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</si>
  <si>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</si>
  <si>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</si>
  <si>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</si>
  <si>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</si>
  <si>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</si>
  <si>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</si>
  <si>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</si>
  <si>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</si>
  <si>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</si>
  <si>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</si>
  <si>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</si>
  <si>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</si>
  <si>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</si>
  <si>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</si>
  <si>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</si>
  <si>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</si>
  <si>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</si>
  <si>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</si>
  <si>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</si>
  <si>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</si>
  <si>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</si>
  <si>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</si>
  <si>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</si>
  <si>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</si>
  <si>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</si>
  <si>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</si>
  <si>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</si>
  <si>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</si>
  <si>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</si>
  <si>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</si>
  <si>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</si>
  <si>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</si>
  <si>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</si>
  <si>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</si>
  <si>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</si>
  <si>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</si>
  <si>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</si>
  <si>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</si>
  <si>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</si>
  <si>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</si>
  <si>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</si>
  <si>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</si>
  <si>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</si>
  <si>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</si>
  <si>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</si>
  <si>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</si>
  <si>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</si>
  <si>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</si>
  <si>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</si>
  <si>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</si>
  <si>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</si>
  <si>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</si>
  <si>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</si>
  <si>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</si>
  <si>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</si>
  <si>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</si>
  <si>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</si>
  <si>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</si>
  <si>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</si>
  <si>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</si>
  <si>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</si>
  <si>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</si>
  <si>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</si>
  <si>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</si>
  <si>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</si>
  <si>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</si>
  <si>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</si>
  <si>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</si>
  <si>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</si>
  <si>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</si>
  <si>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</si>
  <si>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</si>
  <si>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</si>
  <si>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</si>
  <si>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</si>
  <si>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</si>
  <si>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</si>
  <si>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</si>
  <si>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</si>
  <si>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</si>
  <si>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</si>
  <si>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</si>
  <si>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</si>
  <si>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</si>
  <si>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</si>
  <si>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</si>
  <si>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</si>
  <si>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</si>
  <si>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</si>
  <si>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上水道事業の創設当初に布設した管路の更新時期が１０数年後に訪れます。
　経営状況から鑑み、更新財源の確保は重要な課題となっており、施設の更新や耐震化等、中長期的な事業計画を策定し取り組まなければなりません</t>
    <phoneticPr fontId="4"/>
  </si>
  <si>
    <t>　将来の施設・管路の更新が間近に迫っている状況から鑑みると、更新財源の確保が重要な課題となっており、中長期的な経営計画の策定が急務となっております。
　また、将来計画と合わせて、料金の見直しや建設改良積立金・内部留保資金の蓄積を進め、経営事業体の骨格を強固にし、施設等の更新に備える必要があります。</t>
    <phoneticPr fontId="4"/>
  </si>
  <si>
    <r>
      <t>　</t>
    </r>
    <r>
      <rPr>
        <sz val="9"/>
        <color theme="1"/>
        <rFont val="ＭＳ ゴシック"/>
        <family val="3"/>
        <charset val="128"/>
      </rPr>
      <t>収益については、水道料金の基本料金免除を実施したことも影響し、一般会計繰入金が収益全体の約５割を占めており、将来的な人口減少等により増収は見込めない状況であります。
　費用については、これまでの多額の建設投資に対する企業債利息や減価償却費が多くを占めているが、企業債の繰上償還等により支払利息の低減や施設運転の効率化等により、経常経費の節減が図られており、黒字を維持している状況であります。
　下記の項目については、類似団体と比較し違いが生じており、内容は以下のとおりとなっております。
　「③流動比率」について、翌年度償還の企業債が計上されているもので、翌年度の料金収入と一般会計からの繰入金にて支払われるため、支払能力がないものではありません。
　また、前年に比べ値が大きく減少しているが、当年度において大規模な建設工事等の支払いがあったためであり、次年度以降続くものではありません。
　「④企業債残高対給水収益比率」については、これまでの多額の建設投資に対し、ほぼ企業債で賄われているため、その償還が影響しているものの、平成２５年度をピークとし減少に転じておりました。
　しかし、当年度は水道料金の基本料金免除による給水収益の減少の結果、値が増加しております。
　「⑤料金回収率」について、一般会計繰入金の収入に依存している状態となっています。１００％に近づけるためには、料金の見直し等の検討が必要となります。
　「⑥給水原価」について、これまでの建設投資財源である企業債の支払利息と減価償却費が主な要因であり、費用の削減努力はしているものの、料金の見直し等にて根本的な改善策を考えていかなければなりません。</t>
    </r>
    <rPh sb="9" eb="11">
      <t>スイドウ</t>
    </rPh>
    <rPh sb="11" eb="13">
      <t>リョウキン</t>
    </rPh>
    <rPh sb="14" eb="16">
      <t>キホン</t>
    </rPh>
    <rPh sb="16" eb="18">
      <t>リョウキン</t>
    </rPh>
    <rPh sb="18" eb="20">
      <t>メンジョ</t>
    </rPh>
    <rPh sb="21" eb="23">
      <t>ジッシ</t>
    </rPh>
    <rPh sb="28" eb="30">
      <t>エイキョウ</t>
    </rPh>
    <rPh sb="335" eb="336">
      <t>アタイ</t>
    </rPh>
    <rPh sb="348" eb="351">
      <t>トウネンド</t>
    </rPh>
    <rPh sb="355" eb="358">
      <t>ダイキボ</t>
    </rPh>
    <rPh sb="359" eb="361">
      <t>ケンセツ</t>
    </rPh>
    <rPh sb="361" eb="363">
      <t>コウジ</t>
    </rPh>
    <rPh sb="363" eb="364">
      <t>トウ</t>
    </rPh>
    <rPh sb="365" eb="367">
      <t>シハラ</t>
    </rPh>
    <rPh sb="378" eb="381">
      <t>ジネンド</t>
    </rPh>
    <rPh sb="381" eb="383">
      <t>イコウ</t>
    </rPh>
    <rPh sb="383" eb="384">
      <t>ツヅ</t>
    </rPh>
    <rPh sb="468" eb="469">
      <t>ネン</t>
    </rPh>
    <rPh sb="494" eb="497">
      <t>トウネンド</t>
    </rPh>
    <rPh sb="512" eb="514">
      <t>キュウスイ</t>
    </rPh>
    <rPh sb="514" eb="516">
      <t>シュウエキ</t>
    </rPh>
    <rPh sb="517" eb="519">
      <t>ゲンショウ</t>
    </rPh>
    <rPh sb="520" eb="522">
      <t>ケッカ</t>
    </rPh>
    <rPh sb="523" eb="524">
      <t>アタイ</t>
    </rPh>
    <rPh sb="525" eb="52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</si>
</sst>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3E-4F41-993B-072D7F151BB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AD3E-4F41-993B-072D7F151BB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61.63</c:v>
                </c:pt>
                <c:pt idx="1">
                  <c:v>63.3</c:v>
                </c:pt>
                <c:pt idx="2">
                  <c:v>63.26</c:v>
                </c:pt>
                <c:pt idx="3">
                  <c:v>64.77</c:v>
                </c:pt>
                <c:pt idx="4">
                  <c:v>68.86</c:v>
                </c:pt>
              </c:numCache>
            </c:numRef>
          </c:val>
          <c:extLst>
            <c:ext xmlns:c16="http://schemas.microsoft.com/office/drawing/2014/chart" uri="{C3380CC4-5D6E-409C-BE32-E72D297353CC}">
              <c16:uniqueId val="{00000000-09C8-4FDC-80B3-D4D6B88916F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09C8-4FDC-80B3-D4D6B88916F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84.71</c:v>
                </c:pt>
                <c:pt idx="1">
                  <c:v>83.54</c:v>
                </c:pt>
                <c:pt idx="2">
                  <c:v>85.08</c:v>
                </c:pt>
                <c:pt idx="3">
                  <c:v>81.53</c:v>
                </c:pt>
                <c:pt idx="4">
                  <c:v>70.08</c:v>
                </c:pt>
              </c:numCache>
            </c:numRef>
          </c:val>
          <c:extLst>
            <c:ext xmlns:c16="http://schemas.microsoft.com/office/drawing/2014/chart" uri="{C3380CC4-5D6E-409C-BE32-E72D297353CC}">
              <c16:uniqueId val="{00000000-75C3-4876-82F5-A5FF053F0B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75C3-4876-82F5-A5FF053F0B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101.93</c:v>
                </c:pt>
                <c:pt idx="1">
                  <c:v>101.82</c:v>
                </c:pt>
                <c:pt idx="2">
                  <c:v>102.12</c:v>
                </c:pt>
                <c:pt idx="3">
                  <c:v>101.64</c:v>
                </c:pt>
                <c:pt idx="4">
                  <c:v>102.31</c:v>
                </c:pt>
              </c:numCache>
            </c:numRef>
          </c:val>
          <c:extLst>
            <c:ext xmlns:c16="http://schemas.microsoft.com/office/drawing/2014/chart" uri="{C3380CC4-5D6E-409C-BE32-E72D297353CC}">
              <c16:uniqueId val="{00000000-BF5F-48A8-AFE7-2E455D4735D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BF5F-48A8-AFE7-2E455D4735D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53.41</c:v>
                </c:pt>
                <c:pt idx="1">
                  <c:v>55.21</c:v>
                </c:pt>
                <c:pt idx="2">
                  <c:v>56.93</c:v>
                </c:pt>
                <c:pt idx="3">
                  <c:v>58.44</c:v>
                </c:pt>
                <c:pt idx="4">
                  <c:v>58.29</c:v>
                </c:pt>
              </c:numCache>
            </c:numRef>
          </c:val>
          <c:extLst>
            <c:ext xmlns:c16="http://schemas.microsoft.com/office/drawing/2014/chart" uri="{C3380CC4-5D6E-409C-BE32-E72D297353CC}">
              <c16:uniqueId val="{00000000-A1C5-455C-B046-CF8D9A4665E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A1C5-455C-B046-CF8D9A4665E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BD-4915-94FD-FECED53A2B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4FBD-4915-94FD-FECED53A2B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D0-4CCD-B4BF-BE98D7F2A62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13D0-4CCD-B4BF-BE98D7F2A62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62.36</c:v>
                </c:pt>
                <c:pt idx="1">
                  <c:v>98.02</c:v>
                </c:pt>
                <c:pt idx="2">
                  <c:v>112.66</c:v>
                </c:pt>
                <c:pt idx="3">
                  <c:v>125.46</c:v>
                </c:pt>
                <c:pt idx="4">
                  <c:v>61.64</c:v>
                </c:pt>
              </c:numCache>
            </c:numRef>
          </c:val>
          <c:extLst>
            <c:ext xmlns:c16="http://schemas.microsoft.com/office/drawing/2014/chart" uri="{C3380CC4-5D6E-409C-BE32-E72D297353CC}">
              <c16:uniqueId val="{00000000-5852-4EE3-84B7-4D489DBA9A2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5852-4EE3-84B7-4D489DBA9A2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1275.23</c:v>
                </c:pt>
                <c:pt idx="1">
                  <c:v>1124.8699999999999</c:v>
                </c:pt>
                <c:pt idx="2">
                  <c:v>985.94</c:v>
                </c:pt>
                <c:pt idx="3">
                  <c:v>869.75</c:v>
                </c:pt>
                <c:pt idx="4">
                  <c:v>1061.73</c:v>
                </c:pt>
              </c:numCache>
            </c:numRef>
          </c:val>
          <c:extLst>
            <c:ext xmlns:c16="http://schemas.microsoft.com/office/drawing/2014/chart" uri="{C3380CC4-5D6E-409C-BE32-E72D297353CC}">
              <c16:uniqueId val="{00000000-25C9-44E8-9A4B-AF9E6E0BFA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25C9-44E8-9A4B-AF9E6E0BFA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54.55</c:v>
                </c:pt>
                <c:pt idx="1">
                  <c:v>56.87</c:v>
                </c:pt>
                <c:pt idx="2">
                  <c:v>59.45</c:v>
                </c:pt>
                <c:pt idx="3">
                  <c:v>62.93</c:v>
                </c:pt>
                <c:pt idx="4">
                  <c:v>41.28</c:v>
                </c:pt>
              </c:numCache>
            </c:numRef>
          </c:val>
          <c:extLst>
            <c:ext xmlns:c16="http://schemas.microsoft.com/office/drawing/2014/chart" uri="{C3380CC4-5D6E-409C-BE32-E72D297353CC}">
              <c16:uniqueId val="{00000000-33D7-4841-89FE-5558C8DED06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33D7-4841-89FE-5558C8DED06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443.69</c:v>
                </c:pt>
                <c:pt idx="1">
                  <c:v>424.86</c:v>
                </c:pt>
                <c:pt idx="2">
                  <c:v>403.6</c:v>
                </c:pt>
                <c:pt idx="3">
                  <c:v>383.1</c:v>
                </c:pt>
                <c:pt idx="4">
                  <c:v>450.38</c:v>
                </c:pt>
              </c:numCache>
            </c:numRef>
          </c:val>
          <c:extLst>
            <c:ext xmlns:c16="http://schemas.microsoft.com/office/drawing/2014/chart" uri="{C3380CC4-5D6E-409C-BE32-E72D297353CC}">
              <c16:uniqueId val="{00000000-CC23-44FC-BC7D-2F32BEAED2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CC23-44FC-BC7D-2F32BEAED2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東通村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A8</v>
      </c>
      <c r="X8" s="78"/>
      <c r="Y8" s="78"/>
      <c r="Z8" s="78"/>
      <c r="AA8" s="78"/>
      <c r="AB8" s="78"/>
      <c r="AC8" s="78"/>
      <c r="AD8" s="78" t="str">
        <f>データ!$M$6</f>
        <v>非設置</v>
      </c>
      <c r="AE8" s="78"/>
      <c r="AF8" s="78"/>
      <c r="AG8" s="78"/>
      <c r="AH8" s="78"/>
      <c r="AI8" s="78"/>
      <c r="AJ8" s="78"/>
      <c r="AK8" s="2"/>
      <c r="AL8" s="69">
        <f>データ!$R$6</f>
        <v>5923</v>
      </c>
      <c r="AM8" s="69"/>
      <c r="AN8" s="69"/>
      <c r="AO8" s="69"/>
      <c r="AP8" s="69"/>
      <c r="AQ8" s="69"/>
      <c r="AR8" s="69"/>
      <c r="AS8" s="69"/>
      <c r="AT8" s="37">
        <f>データ!$S$6</f>
        <v>295.32</v>
      </c>
      <c r="AU8" s="38"/>
      <c r="AV8" s="38"/>
      <c r="AW8" s="38"/>
      <c r="AX8" s="38"/>
      <c r="AY8" s="38"/>
      <c r="AZ8" s="38"/>
      <c r="BA8" s="38"/>
      <c r="BB8" s="58">
        <f>データ!$T$6</f>
        <v>20.059999999999999</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67.489999999999995</v>
      </c>
      <c r="J10" s="38"/>
      <c r="K10" s="38"/>
      <c r="L10" s="38"/>
      <c r="M10" s="38"/>
      <c r="N10" s="38"/>
      <c r="O10" s="68"/>
      <c r="P10" s="58">
        <f>データ!$P$6</f>
        <v>95.37</v>
      </c>
      <c r="Q10" s="58"/>
      <c r="R10" s="58"/>
      <c r="S10" s="58"/>
      <c r="T10" s="58"/>
      <c r="U10" s="58"/>
      <c r="V10" s="58"/>
      <c r="W10" s="69">
        <f>データ!$Q$6</f>
        <v>4532</v>
      </c>
      <c r="X10" s="69"/>
      <c r="Y10" s="69"/>
      <c r="Z10" s="69"/>
      <c r="AA10" s="69"/>
      <c r="AB10" s="69"/>
      <c r="AC10" s="69"/>
      <c r="AD10" s="2"/>
      <c r="AE10" s="2"/>
      <c r="AF10" s="2"/>
      <c r="AG10" s="2"/>
      <c r="AH10" s="2"/>
      <c r="AI10" s="2"/>
      <c r="AJ10" s="2"/>
      <c r="AK10" s="2"/>
      <c r="AL10" s="69">
        <f>データ!$U$6</f>
        <v>5576</v>
      </c>
      <c r="AM10" s="69"/>
      <c r="AN10" s="69"/>
      <c r="AO10" s="69"/>
      <c r="AP10" s="69"/>
      <c r="AQ10" s="69"/>
      <c r="AR10" s="69"/>
      <c r="AS10" s="69"/>
      <c r="AT10" s="37">
        <f>データ!$V$6</f>
        <v>78.5</v>
      </c>
      <c r="AU10" s="38"/>
      <c r="AV10" s="38"/>
      <c r="AW10" s="38"/>
      <c r="AX10" s="38"/>
      <c r="AY10" s="38"/>
      <c r="AZ10" s="38"/>
      <c r="BA10" s="38"/>
      <c r="BB10" s="58">
        <f>データ!$W$6</f>
        <v>71.03</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8QK6Uu//utMpSNunCv9oj2suwMjmO6w7w4DS+cmRFUqNlh3yWBpoIWa8arc4dNJE5aov0Nj35CdCp0jqrzyl4g==" saltValue="pLpXhdhSoEVBHomli+kHt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24244</v>
      </c>
      <c r="D6" s="20">
        <f t="shared" si="3"/>
        <v>46</v>
      </c>
      <c r="E6" s="20">
        <f t="shared" si="3"/>
        <v>1</v>
      </c>
      <c r="F6" s="20">
        <f t="shared" si="3"/>
        <v>0</v>
      </c>
      <c r="G6" s="20">
        <f t="shared" si="3"/>
        <v>1</v>
      </c>
      <c r="H6" s="20" t="str">
        <f t="shared" si="3"/>
        <v>青森県　東通村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67.489999999999995</v>
      </c>
      <c r="P6" s="21">
        <f t="shared" si="3"/>
        <v>95.37</v>
      </c>
      <c r="Q6" s="21">
        <f t="shared" si="3"/>
        <v>4532</v>
      </c>
      <c r="R6" s="21">
        <f t="shared" si="3"/>
        <v>5923</v>
      </c>
      <c r="S6" s="21">
        <f t="shared" si="3"/>
        <v>295.32</v>
      </c>
      <c r="T6" s="21">
        <f t="shared" si="3"/>
        <v>20.059999999999999</v>
      </c>
      <c r="U6" s="21">
        <f t="shared" si="3"/>
        <v>5576</v>
      </c>
      <c r="V6" s="21">
        <f t="shared" si="3"/>
        <v>78.5</v>
      </c>
      <c r="W6" s="21">
        <f t="shared" si="3"/>
        <v>71.03</v>
      </c>
      <c r="X6" s="22">
        <f>IF(X7="",NA(),X7)</f>
        <v>101.93</v>
      </c>
      <c r="Y6" s="22">
        <f t="shared" ref="Y6:AG6" si="4">IF(Y7="",NA(),Y7)</f>
        <v>101.82</v>
      </c>
      <c r="Z6" s="22">
        <f t="shared" si="4"/>
        <v>102.12</v>
      </c>
      <c r="AA6" s="22">
        <f t="shared" si="4"/>
        <v>101.64</v>
      </c>
      <c r="AB6" s="22">
        <f t="shared" si="4"/>
        <v>102.31</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62.36</v>
      </c>
      <c r="AU6" s="22">
        <f t="shared" ref="AU6:BC6" si="6">IF(AU7="",NA(),AU7)</f>
        <v>98.02</v>
      </c>
      <c r="AV6" s="22">
        <f t="shared" si="6"/>
        <v>112.66</v>
      </c>
      <c r="AW6" s="22">
        <f t="shared" si="6"/>
        <v>125.46</v>
      </c>
      <c r="AX6" s="22">
        <f t="shared" si="6"/>
        <v>61.64</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1275.23</v>
      </c>
      <c r="BF6" s="22">
        <f t="shared" ref="BF6:BN6" si="7">IF(BF7="",NA(),BF7)</f>
        <v>1124.8699999999999</v>
      </c>
      <c r="BG6" s="22">
        <f t="shared" si="7"/>
        <v>985.94</v>
      </c>
      <c r="BH6" s="22">
        <f t="shared" si="7"/>
        <v>869.75</v>
      </c>
      <c r="BI6" s="22">
        <f t="shared" si="7"/>
        <v>1061.73</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54.55</v>
      </c>
      <c r="BQ6" s="22">
        <f t="shared" ref="BQ6:BY6" si="8">IF(BQ7="",NA(),BQ7)</f>
        <v>56.87</v>
      </c>
      <c r="BR6" s="22">
        <f t="shared" si="8"/>
        <v>59.45</v>
      </c>
      <c r="BS6" s="22">
        <f t="shared" si="8"/>
        <v>62.93</v>
      </c>
      <c r="BT6" s="22">
        <f t="shared" si="8"/>
        <v>41.28</v>
      </c>
      <c r="BU6" s="22">
        <f t="shared" si="8"/>
        <v>84.77</v>
      </c>
      <c r="BV6" s="22">
        <f t="shared" si="8"/>
        <v>87.11</v>
      </c>
      <c r="BW6" s="22">
        <f t="shared" si="8"/>
        <v>82.78</v>
      </c>
      <c r="BX6" s="22">
        <f t="shared" si="8"/>
        <v>84.82</v>
      </c>
      <c r="BY6" s="22">
        <f t="shared" si="8"/>
        <v>82.29</v>
      </c>
      <c r="BZ6" s="21" t="str">
        <f>IF(BZ7="","",IF(BZ7="-","【-】","【"&amp;SUBSTITUTE(TEXT(BZ7,"#,##0.00"),"-","△")&amp;"】"))</f>
        <v>【97.47】</v>
      </c>
      <c r="CA6" s="22">
        <f>IF(CA7="",NA(),CA7)</f>
        <v>443.69</v>
      </c>
      <c r="CB6" s="22">
        <f t="shared" ref="CB6:CJ6" si="9">IF(CB7="",NA(),CB7)</f>
        <v>424.86</v>
      </c>
      <c r="CC6" s="22">
        <f t="shared" si="9"/>
        <v>403.6</v>
      </c>
      <c r="CD6" s="22">
        <f t="shared" si="9"/>
        <v>383.1</v>
      </c>
      <c r="CE6" s="22">
        <f t="shared" si="9"/>
        <v>450.38</v>
      </c>
      <c r="CF6" s="22">
        <f t="shared" si="9"/>
        <v>227.27</v>
      </c>
      <c r="CG6" s="22">
        <f t="shared" si="9"/>
        <v>223.98</v>
      </c>
      <c r="CH6" s="22">
        <f t="shared" si="9"/>
        <v>225.09</v>
      </c>
      <c r="CI6" s="22">
        <f t="shared" si="9"/>
        <v>224.82</v>
      </c>
      <c r="CJ6" s="22">
        <f t="shared" si="9"/>
        <v>230.85</v>
      </c>
      <c r="CK6" s="21" t="str">
        <f>IF(CK7="","",IF(CK7="-","【-】","【"&amp;SUBSTITUTE(TEXT(CK7,"#,##0.00"),"-","△")&amp;"】"))</f>
        <v>【174.75】</v>
      </c>
      <c r="CL6" s="22">
        <f>IF(CL7="",NA(),CL7)</f>
        <v>61.63</v>
      </c>
      <c r="CM6" s="22">
        <f t="shared" ref="CM6:CU6" si="10">IF(CM7="",NA(),CM7)</f>
        <v>63.3</v>
      </c>
      <c r="CN6" s="22">
        <f t="shared" si="10"/>
        <v>63.26</v>
      </c>
      <c r="CO6" s="22">
        <f t="shared" si="10"/>
        <v>64.77</v>
      </c>
      <c r="CP6" s="22">
        <f t="shared" si="10"/>
        <v>68.86</v>
      </c>
      <c r="CQ6" s="22">
        <f t="shared" si="10"/>
        <v>50.29</v>
      </c>
      <c r="CR6" s="22">
        <f t="shared" si="10"/>
        <v>49.64</v>
      </c>
      <c r="CS6" s="22">
        <f t="shared" si="10"/>
        <v>49.38</v>
      </c>
      <c r="CT6" s="22">
        <f t="shared" si="10"/>
        <v>50.09</v>
      </c>
      <c r="CU6" s="22">
        <f t="shared" si="10"/>
        <v>50.1</v>
      </c>
      <c r="CV6" s="21" t="str">
        <f>IF(CV7="","",IF(CV7="-","【-】","【"&amp;SUBSTITUTE(TEXT(CV7,"#,##0.00"),"-","△")&amp;"】"))</f>
        <v>【59.97】</v>
      </c>
      <c r="CW6" s="22">
        <f>IF(CW7="",NA(),CW7)</f>
        <v>84.71</v>
      </c>
      <c r="CX6" s="22">
        <f t="shared" ref="CX6:DF6" si="11">IF(CX7="",NA(),CX7)</f>
        <v>83.54</v>
      </c>
      <c r="CY6" s="22">
        <f t="shared" si="11"/>
        <v>85.08</v>
      </c>
      <c r="CZ6" s="22">
        <f t="shared" si="11"/>
        <v>81.53</v>
      </c>
      <c r="DA6" s="22">
        <f t="shared" si="11"/>
        <v>70.08</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53.41</v>
      </c>
      <c r="DI6" s="22">
        <f t="shared" ref="DI6:DQ6" si="12">IF(DI7="",NA(),DI7)</f>
        <v>55.21</v>
      </c>
      <c r="DJ6" s="22">
        <f t="shared" si="12"/>
        <v>56.93</v>
      </c>
      <c r="DK6" s="22">
        <f t="shared" si="12"/>
        <v>58.44</v>
      </c>
      <c r="DL6" s="22">
        <f t="shared" si="12"/>
        <v>58.29</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24244</v>
      </c>
      <c r="D7" s="24">
        <v>46</v>
      </c>
      <c r="E7" s="24">
        <v>1</v>
      </c>
      <c r="F7" s="24">
        <v>0</v>
      </c>
      <c r="G7" s="24">
        <v>1</v>
      </c>
      <c r="H7" s="24" t="s">
        <v>93</v>
      </c>
      <c r="I7" s="24" t="s">
        <v>94</v>
      </c>
      <c r="J7" s="24" t="s">
        <v>95</v>
      </c>
      <c r="K7" s="24" t="s">
        <v>96</v>
      </c>
      <c r="L7" s="24" t="s">
        <v>97</v>
      </c>
      <c r="M7" s="24" t="s">
        <v>98</v>
      </c>
      <c r="N7" s="25" t="s">
        <v>99</v>
      </c>
      <c r="O7" s="25">
        <v>67.489999999999995</v>
      </c>
      <c r="P7" s="25">
        <v>95.37</v>
      </c>
      <c r="Q7" s="25">
        <v>4532</v>
      </c>
      <c r="R7" s="25">
        <v>5923</v>
      </c>
      <c r="S7" s="25">
        <v>295.32</v>
      </c>
      <c r="T7" s="25">
        <v>20.059999999999999</v>
      </c>
      <c r="U7" s="25">
        <v>5576</v>
      </c>
      <c r="V7" s="25">
        <v>78.5</v>
      </c>
      <c r="W7" s="25">
        <v>71.03</v>
      </c>
      <c r="X7" s="25">
        <v>101.93</v>
      </c>
      <c r="Y7" s="25">
        <v>101.82</v>
      </c>
      <c r="Z7" s="25">
        <v>102.12</v>
      </c>
      <c r="AA7" s="25">
        <v>101.64</v>
      </c>
      <c r="AB7" s="25">
        <v>102.31</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62.36</v>
      </c>
      <c r="AU7" s="25">
        <v>98.02</v>
      </c>
      <c r="AV7" s="25">
        <v>112.66</v>
      </c>
      <c r="AW7" s="25">
        <v>125.46</v>
      </c>
      <c r="AX7" s="25">
        <v>61.64</v>
      </c>
      <c r="AY7" s="25">
        <v>300.14</v>
      </c>
      <c r="AZ7" s="25">
        <v>301.04000000000002</v>
      </c>
      <c r="BA7" s="25">
        <v>305.08</v>
      </c>
      <c r="BB7" s="25">
        <v>305.33999999999997</v>
      </c>
      <c r="BC7" s="25">
        <v>310.01</v>
      </c>
      <c r="BD7" s="25">
        <v>252.29</v>
      </c>
      <c r="BE7" s="25">
        <v>1275.23</v>
      </c>
      <c r="BF7" s="25">
        <v>1124.8699999999999</v>
      </c>
      <c r="BG7" s="25">
        <v>985.94</v>
      </c>
      <c r="BH7" s="25">
        <v>869.75</v>
      </c>
      <c r="BI7" s="25">
        <v>1061.73</v>
      </c>
      <c r="BJ7" s="25">
        <v>566.65</v>
      </c>
      <c r="BK7" s="25">
        <v>551.62</v>
      </c>
      <c r="BL7" s="25">
        <v>585.59</v>
      </c>
      <c r="BM7" s="25">
        <v>561.34</v>
      </c>
      <c r="BN7" s="25">
        <v>538.33000000000004</v>
      </c>
      <c r="BO7" s="25">
        <v>268.07</v>
      </c>
      <c r="BP7" s="25">
        <v>54.55</v>
      </c>
      <c r="BQ7" s="25">
        <v>56.87</v>
      </c>
      <c r="BR7" s="25">
        <v>59.45</v>
      </c>
      <c r="BS7" s="25">
        <v>62.93</v>
      </c>
      <c r="BT7" s="25">
        <v>41.28</v>
      </c>
      <c r="BU7" s="25">
        <v>84.77</v>
      </c>
      <c r="BV7" s="25">
        <v>87.11</v>
      </c>
      <c r="BW7" s="25">
        <v>82.78</v>
      </c>
      <c r="BX7" s="25">
        <v>84.82</v>
      </c>
      <c r="BY7" s="25">
        <v>82.29</v>
      </c>
      <c r="BZ7" s="25">
        <v>97.47</v>
      </c>
      <c r="CA7" s="25">
        <v>443.69</v>
      </c>
      <c r="CB7" s="25">
        <v>424.86</v>
      </c>
      <c r="CC7" s="25">
        <v>403.6</v>
      </c>
      <c r="CD7" s="25">
        <v>383.1</v>
      </c>
      <c r="CE7" s="25">
        <v>450.38</v>
      </c>
      <c r="CF7" s="25">
        <v>227.27</v>
      </c>
      <c r="CG7" s="25">
        <v>223.98</v>
      </c>
      <c r="CH7" s="25">
        <v>225.09</v>
      </c>
      <c r="CI7" s="25">
        <v>224.82</v>
      </c>
      <c r="CJ7" s="25">
        <v>230.85</v>
      </c>
      <c r="CK7" s="25">
        <v>174.75</v>
      </c>
      <c r="CL7" s="25">
        <v>61.63</v>
      </c>
      <c r="CM7" s="25">
        <v>63.3</v>
      </c>
      <c r="CN7" s="25">
        <v>63.26</v>
      </c>
      <c r="CO7" s="25">
        <v>64.77</v>
      </c>
      <c r="CP7" s="25">
        <v>68.86</v>
      </c>
      <c r="CQ7" s="25">
        <v>50.29</v>
      </c>
      <c r="CR7" s="25">
        <v>49.64</v>
      </c>
      <c r="CS7" s="25">
        <v>49.38</v>
      </c>
      <c r="CT7" s="25">
        <v>50.09</v>
      </c>
      <c r="CU7" s="25">
        <v>50.1</v>
      </c>
      <c r="CV7" s="25">
        <v>59.97</v>
      </c>
      <c r="CW7" s="25">
        <v>84.71</v>
      </c>
      <c r="CX7" s="25">
        <v>83.54</v>
      </c>
      <c r="CY7" s="25">
        <v>85.08</v>
      </c>
      <c r="CZ7" s="25">
        <v>81.53</v>
      </c>
      <c r="DA7" s="25">
        <v>70.08</v>
      </c>
      <c r="DB7" s="25">
        <v>77.73</v>
      </c>
      <c r="DC7" s="25">
        <v>78.09</v>
      </c>
      <c r="DD7" s="25">
        <v>78.010000000000005</v>
      </c>
      <c r="DE7" s="25">
        <v>77.599999999999994</v>
      </c>
      <c r="DF7" s="25">
        <v>77.3</v>
      </c>
      <c r="DG7" s="25">
        <v>89.76</v>
      </c>
      <c r="DH7" s="25">
        <v>53.41</v>
      </c>
      <c r="DI7" s="25">
        <v>55.21</v>
      </c>
      <c r="DJ7" s="25">
        <v>56.93</v>
      </c>
      <c r="DK7" s="25">
        <v>58.44</v>
      </c>
      <c r="DL7" s="25">
        <v>58.29</v>
      </c>
      <c r="DM7" s="25">
        <v>45.85</v>
      </c>
      <c r="DN7" s="25">
        <v>47.31</v>
      </c>
      <c r="DO7" s="25">
        <v>47.5</v>
      </c>
      <c r="DP7" s="25">
        <v>48.41</v>
      </c>
      <c r="DQ7" s="25">
        <v>50.02</v>
      </c>
      <c r="DR7" s="25">
        <v>51.51</v>
      </c>
      <c r="DS7" s="25">
        <v>0</v>
      </c>
      <c r="DT7" s="25">
        <v>0</v>
      </c>
      <c r="DU7" s="25">
        <v>0</v>
      </c>
      <c r="DV7" s="25">
        <v>0</v>
      </c>
      <c r="DW7" s="25">
        <v>0</v>
      </c>
      <c r="DX7" s="25">
        <v>14.13</v>
      </c>
      <c r="DY7" s="25">
        <v>16.77</v>
      </c>
      <c r="DZ7" s="25">
        <v>17.399999999999999</v>
      </c>
      <c r="EA7" s="25">
        <v>18.64</v>
      </c>
      <c r="EB7" s="25">
        <v>19.510000000000002</v>
      </c>
      <c r="EC7" s="25">
        <v>23.75</v>
      </c>
      <c r="ED7" s="25">
        <v>0</v>
      </c>
      <c r="EE7" s="25">
        <v>0</v>
      </c>
      <c r="EF7" s="25">
        <v>0</v>
      </c>
      <c r="EG7" s="25">
        <v>0</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