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E:\中西(下水）\公営企業に係る「経営比較分析表」の分析\令和5年（令和4年度分）\令和６年２月２０日提出\"/>
    </mc:Choice>
  </mc:AlternateContent>
  <workbookProtection workbookAlgorithmName="SHA-512" workbookHashValue="M3Sq2a9DmRDwu/bplSYGWdjhdBqZiwbjkH41DxzIiAphV53MLHRh3ffD16i7uum6+HxMjLEeKRi1zOtay6EUuQ==" workbookSaltValue="kxnXZP6X3PRvQwW+vzdBfQ==" workbookSpinCount="100000" lockStructure="1"/>
  <bookViews>
    <workbookView xWindow="1605" yWindow="2760" windowWidth="24630" windowHeight="153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P10" i="4"/>
  <c r="B10" i="4"/>
  <c r="AD8" i="4"/>
  <c r="W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<sst xmlns="http://schemas.openxmlformats.org/spreadsheetml/2006/main" count="236" uniqueCount="119">
  <si>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</si>
  <si>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</si>
  <si>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</si>
  <si>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</si>
  <si>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</si>
  <si>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</si>
  <si>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</si>
  <si>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</si>
  <si>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</si>
  <si>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</si>
  <si>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</si>
  <si>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</si>
  <si>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</si>
  <si>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</si>
  <si>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</si>
  <si>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</si>
  <si>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</si>
  <si>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</si>
  <si>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</si>
  <si>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</si>
  <si>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</si>
  <si>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</si>
  <si>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</si>
  <si>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</si>
  <si>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</si>
  <si>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</si>
  <si>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</si>
  <si>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</si>
  <si>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</si>
  <si>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</si>
  <si>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</si>
  <si>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</si>
  <si>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</si>
  <si>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</si>
  <si>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</si>
  <si>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</si>
  <si>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</si>
  <si>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</si>
  <si>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</si>
  <si>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</si>
  <si>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</si>
  <si>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</si>
  <si>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</si>
  <si>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</si>
  <si>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</si>
  <si>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</si>
  <si>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</si>
  <si>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</si>
  <si>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</si>
  <si>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</si>
  <si>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</si>
  <si>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</si>
  <si>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</si>
  <si>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</si>
  <si>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</si>
  <si>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</si>
  <si>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</si>
  <si>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</si>
  <si>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</si>
  <si>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</si>
  <si>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</si>
  <si>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</si>
  <si>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</si>
  <si>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</si>
  <si>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</si>
  <si>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</si>
  <si>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</si>
  <si>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</si>
  <si>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</si>
  <si>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</si>
  <si>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</si>
  <si>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</si>
  <si>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</si>
  <si>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</si>
  <si>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</si>
  <si>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</si>
  <si>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</si>
  <si>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</si>
  <si>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</si>
  <si>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</si>
  <si>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</si>
  <si>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</si>
  <si>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</si>
  <si>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</si>
  <si>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</si>
  <si>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</si>
  <si>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</si>
  <si>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</si>
  <si>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</si>
  <si>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</si>
  <si>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</si>
  <si>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</si>
  <si>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</si>
  <si>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</si>
  <si>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</si>
  <si>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</si>
  <si>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</si>
  <si>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</si>
  <si>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</si>
  <si>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</si>
  <si>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</si>
  <si>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</si>
  <si>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</si>
  <si>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</si>
  <si>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</si>
  <si>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</si>
  <si>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</si>
  <si>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</si>
  <si>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</si>
  <si>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</si>
  <si>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</si>
  <si>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</si>
  <si>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</si>
  <si>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</si>
  <si>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</si>
  <si>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</si>
  <si>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既に供用開始から２０年が経過し、耐用年数に応じた処理場及び管路施設の機器更新は、Ｒ２年度から補助事業を活用した更新工事が計画的に進められており、継続しストックマネジメント計画に基づき更新を行う。
</t>
    <rPh sb="17" eb="19">
      <t>タイヨウ</t>
    </rPh>
    <rPh sb="19" eb="21">
      <t>ネンスウ</t>
    </rPh>
    <rPh sb="22" eb="23">
      <t>オウ</t>
    </rPh>
    <rPh sb="43" eb="45">
      <t>ネンド</t>
    </rPh>
    <rPh sb="73" eb="75">
      <t>ケイゾク</t>
    </rPh>
    <rPh sb="86" eb="88">
      <t>ケイカク</t>
    </rPh>
    <rPh sb="89" eb="90">
      <t>モト</t>
    </rPh>
    <rPh sb="92" eb="94">
      <t>コウシン</t>
    </rPh>
    <rPh sb="95" eb="96">
      <t>オコナ</t>
    </rPh>
    <phoneticPr fontId="4"/>
  </si>
  <si>
    <r>
      <t xml:space="preserve"> 収益的収支比率及び経費回収率が減少している中で、人口及び使用水量の大幅な増加は困難であり</t>
    </r>
    <r>
      <rPr>
        <sz val="11"/>
        <color rgb="FFFF0000"/>
        <rFont val="ＭＳ ゴシック"/>
        <family val="3"/>
        <charset val="128"/>
      </rPr>
      <t>、</t>
    </r>
    <r>
      <rPr>
        <sz val="11"/>
        <rFont val="ＭＳ ゴシック"/>
        <family val="3"/>
        <charset val="128"/>
      </rPr>
      <t xml:space="preserve">使用料金収入の大幅な改善は見込めない状況にある。地方債償還金は令和4年度は92.5百万円であり、令和7年度まで増加するものと見込まれている。
今後の経営の健全化を図るため、施設の維持管理のより一層の効率化を図るとともに、今後老朽化の進展に対応する改築事業の平準化と、収益の改善に向けた適正な使用料金への見直しについて検討が必要である。
</t>
    </r>
    <rPh sb="77" eb="79">
      <t>レイワ</t>
    </rPh>
    <rPh sb="80" eb="82">
      <t>ネンド</t>
    </rPh>
    <rPh sb="87" eb="90">
      <t>ヒャクマンエン</t>
    </rPh>
    <rPh sb="101" eb="103">
      <t>ゾウカ</t>
    </rPh>
    <rPh sb="108" eb="110">
      <t>ミコ</t>
    </rPh>
    <phoneticPr fontId="4"/>
  </si>
  <si>
    <r>
      <t>人口減少により料金収入は減少しており、また、地方債償還金の増大により①収益的収支比率が低下している。なお、R4年度は、一般会計繰入金による収益増があり、収益的収支比率が約0.8％増加している。
また、⑤経費回収率は類似団体平均を上回る水準となっているが、維持管理費を使用料収入で賄うことができていない。令和４年度は維持管理費が令和３年度の約1.2倍となっており経費回収率がさらに低下している。
⑥汚水処理原価は、類似団体平均（400～457円/m3）より安価な279円～375円/m3となっている。５ヵ年での汚水処理原価の主な上昇原因は、有収水量の減少によるものである。【⑦施設利用率のＲ4報告数値に誤り。誤：35.94%、正：49.4%】施設利用率は類似団体平均よりやや高い50％程度となっている</t>
    </r>
    <r>
      <rPr>
        <b/>
        <sz val="11"/>
        <rFont val="ＭＳ ゴシック"/>
        <family val="3"/>
        <charset val="128"/>
      </rPr>
      <t>。</t>
    </r>
    <r>
      <rPr>
        <sz val="11"/>
        <rFont val="ＭＳ ゴシック"/>
        <family val="3"/>
        <charset val="128"/>
      </rPr>
      <t>今後の水量の増加が見込まれず、施設利用率の改善は困難な状況にある。
⑧水洗化率は令和4年度で約84％であり、H30年度から約4％上昇している。引き続き広報等での啓発活動に取り組み新規接続者を確保したい。</t>
    </r>
    <rPh sb="55" eb="57">
      <t>ネンド</t>
    </rPh>
    <rPh sb="59" eb="66">
      <t>イッパンカイケイクリイレキン</t>
    </rPh>
    <rPh sb="69" eb="71">
      <t>シュウエキ</t>
    </rPh>
    <rPh sb="71" eb="72">
      <t>ゾウ</t>
    </rPh>
    <rPh sb="76" eb="83">
      <t>シュウエキテキシュウシヒリツ</t>
    </rPh>
    <rPh sb="84" eb="85">
      <t>ヤク</t>
    </rPh>
    <rPh sb="89" eb="91">
      <t>ゾウカ</t>
    </rPh>
    <rPh sb="127" eb="132">
      <t>イジカンリヒ</t>
    </rPh>
    <rPh sb="133" eb="138">
      <t>シヨウリョウシュウニュウ</t>
    </rPh>
    <rPh sb="139" eb="140">
      <t>マカナ</t>
    </rPh>
    <rPh sb="233" eb="234">
      <t>エン</t>
    </rPh>
    <rPh sb="251" eb="252">
      <t>ネン</t>
    </rPh>
    <rPh sb="254" eb="260">
      <t>オスイショリゲンカ</t>
    </rPh>
    <rPh sb="261" eb="262">
      <t>オモ</t>
    </rPh>
    <rPh sb="263" eb="267">
      <t>ジョウショウゲンイン</t>
    </rPh>
    <rPh sb="269" eb="273">
      <t>ユウシュウスイリョウ</t>
    </rPh>
    <rPh sb="274" eb="276">
      <t>ゲンショウ</t>
    </rPh>
    <rPh sb="287" eb="289">
      <t>シセツ</t>
    </rPh>
    <rPh sb="289" eb="291">
      <t>リヨウ</t>
    </rPh>
    <rPh sb="291" eb="292">
      <t>リツ</t>
    </rPh>
    <rPh sb="295" eb="297">
      <t>ホウコク</t>
    </rPh>
    <rPh sb="297" eb="299">
      <t>スウチ</t>
    </rPh>
    <rPh sb="300" eb="301">
      <t>アヤマ</t>
    </rPh>
    <rPh sb="303" eb="304">
      <t>ゴ</t>
    </rPh>
    <rPh sb="312" eb="313">
      <t>セイ</t>
    </rPh>
    <rPh sb="407" eb="409">
      <t>ネンド</t>
    </rPh>
    <rPh sb="411" eb="412">
      <t>ヤク</t>
    </rPh>
    <rPh sb="414" eb="416">
      <t>ジョウショウ</t>
    </rPh>
    <rPh sb="421" eb="422">
      <t>ヒ</t>
    </rPh>
    <rPh sb="423" eb="424">
      <t>ツヅ</t>
    </rPh>
    <rPh sb="425" eb="428">
      <t>コウホウトウ</t>
    </rPh>
    <rPh sb="430" eb="434">
      <t>ケイハツカツドウ</t>
    </rPh>
    <rPh sb="435" eb="436">
      <t>ト</t>
    </rPh>
    <rPh sb="437" eb="438">
      <t>ク</t>
    </rPh>
    <rPh sb="439" eb="444">
      <t>シンキセツゾクシャ</t>
    </rPh>
    <rPh sb="445" eb="447">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</si>
</sst>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AA-4F33-8A40-45C6710D2A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46AA-4F33-8A40-45C6710D2A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52.13</c:v>
                </c:pt>
                <c:pt idx="1">
                  <c:v>51.28</c:v>
                </c:pt>
                <c:pt idx="2">
                  <c:v>48.37</c:v>
                </c:pt>
                <c:pt idx="3">
                  <c:v>50.14</c:v>
                </c:pt>
                <c:pt idx="4">
                  <c:v>35.94</c:v>
                </c:pt>
              </c:numCache>
            </c:numRef>
          </c:val>
          <c:extLst>
            <c:ext xmlns:c16="http://schemas.microsoft.com/office/drawing/2014/chart" uri="{C3380CC4-5D6E-409C-BE32-E72D297353CC}">
              <c16:uniqueId val="{00000000-C2B1-4FCD-8980-F7B3D43BDF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C2B1-4FCD-8980-F7B3D43BDF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79.97</c:v>
                </c:pt>
                <c:pt idx="1">
                  <c:v>80.12</c:v>
                </c:pt>
                <c:pt idx="2">
                  <c:v>81.94</c:v>
                </c:pt>
                <c:pt idx="3">
                  <c:v>82.67</c:v>
                </c:pt>
                <c:pt idx="4">
                  <c:v>83.91</c:v>
                </c:pt>
              </c:numCache>
            </c:numRef>
          </c:val>
          <c:extLst>
            <c:ext xmlns:c16="http://schemas.microsoft.com/office/drawing/2014/chart" uri="{C3380CC4-5D6E-409C-BE32-E72D297353CC}">
              <c16:uniqueId val="{00000000-B57A-4C56-B5C1-6513BB13CA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B57A-4C56-B5C1-6513BB13CA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83.31</c:v>
                </c:pt>
                <c:pt idx="1">
                  <c:v>81.63</c:v>
                </c:pt>
                <c:pt idx="2">
                  <c:v>80.28</c:v>
                </c:pt>
                <c:pt idx="3">
                  <c:v>79.23</c:v>
                </c:pt>
                <c:pt idx="4">
                  <c:v>79.989999999999995</c:v>
                </c:pt>
              </c:numCache>
            </c:numRef>
          </c:val>
          <c:extLst>
            <c:ext xmlns:c16="http://schemas.microsoft.com/office/drawing/2014/chart" uri="{C3380CC4-5D6E-409C-BE32-E72D297353CC}">
              <c16:uniqueId val="{00000000-868F-4A06-A88F-4F002C146B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F-4A06-A88F-4F002C146B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25-4858-A37F-29C360B153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25-4858-A37F-29C360B153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AC-4E09-948F-B6BDF0D54EE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AC-4E09-948F-B6BDF0D54EE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04-4BE3-A824-53436E2500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04-4BE3-A824-53436E2500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81-4E6F-80E2-985DE623D5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81-4E6F-80E2-985DE623D5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C1-4267-B614-BABBDDD674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D7C1-4267-B614-BABBDDD674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60.69</c:v>
                </c:pt>
                <c:pt idx="1">
                  <c:v>62.02</c:v>
                </c:pt>
                <c:pt idx="2">
                  <c:v>62.42</c:v>
                </c:pt>
                <c:pt idx="3">
                  <c:v>60.34</c:v>
                </c:pt>
                <c:pt idx="4">
                  <c:v>48.35</c:v>
                </c:pt>
              </c:numCache>
            </c:numRef>
          </c:val>
          <c:extLst>
            <c:ext xmlns:c16="http://schemas.microsoft.com/office/drawing/2014/chart" uri="{C3380CC4-5D6E-409C-BE32-E72D297353CC}">
              <c16:uniqueId val="{00000000-AAC0-44D8-A89E-7E1406F044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AAC0-44D8-A89E-7E1406F044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280.57</c:v>
                </c:pt>
                <c:pt idx="1">
                  <c:v>278.66000000000003</c:v>
                </c:pt>
                <c:pt idx="2">
                  <c:v>278.91000000000003</c:v>
                </c:pt>
                <c:pt idx="3">
                  <c:v>296.98</c:v>
                </c:pt>
                <c:pt idx="4">
                  <c:v>374.59</c:v>
                </c:pt>
              </c:numCache>
            </c:numRef>
          </c:val>
          <c:extLst>
            <c:ext xmlns:c16="http://schemas.microsoft.com/office/drawing/2014/chart" uri="{C3380CC4-5D6E-409C-BE32-E72D297353CC}">
              <c16:uniqueId val="{00000000-B231-4B0D-A2FF-EFFA6E5C73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B231-4B0D-A2FF-EFFA6E5C737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東通村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5923</v>
      </c>
      <c r="AM8" s="45"/>
      <c r="AN8" s="45"/>
      <c r="AO8" s="45"/>
      <c r="AP8" s="45"/>
      <c r="AQ8" s="45"/>
      <c r="AR8" s="45"/>
      <c r="AS8" s="45"/>
      <c r="AT8" s="46">
        <f>データ!T6</f>
        <v>295.32</v>
      </c>
      <c r="AU8" s="46"/>
      <c r="AV8" s="46"/>
      <c r="AW8" s="46"/>
      <c r="AX8" s="46"/>
      <c r="AY8" s="46"/>
      <c r="AZ8" s="46"/>
      <c r="BA8" s="46"/>
      <c r="BB8" s="46">
        <f>データ!U6</f>
        <v>20.059999999999999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44.74</v>
      </c>
      <c r="Q10" s="46"/>
      <c r="R10" s="46"/>
      <c r="S10" s="46"/>
      <c r="T10" s="46"/>
      <c r="U10" s="46"/>
      <c r="V10" s="46"/>
      <c r="W10" s="46">
        <f>データ!Q6</f>
        <v>81.23</v>
      </c>
      <c r="X10" s="46"/>
      <c r="Y10" s="46"/>
      <c r="Z10" s="46"/>
      <c r="AA10" s="46"/>
      <c r="AB10" s="46"/>
      <c r="AC10" s="46"/>
      <c r="AD10" s="45">
        <f>データ!R6</f>
        <v>3080</v>
      </c>
      <c r="AE10" s="45"/>
      <c r="AF10" s="45"/>
      <c r="AG10" s="45"/>
      <c r="AH10" s="45"/>
      <c r="AI10" s="45"/>
      <c r="AJ10" s="45"/>
      <c r="AK10" s="2"/>
      <c r="AL10" s="45">
        <f>データ!V6</f>
        <v>2616</v>
      </c>
      <c r="AM10" s="45"/>
      <c r="AN10" s="45"/>
      <c r="AO10" s="45"/>
      <c r="AP10" s="45"/>
      <c r="AQ10" s="45"/>
      <c r="AR10" s="45"/>
      <c r="AS10" s="45"/>
      <c r="AT10" s="46">
        <f>データ!W6</f>
        <v>1.66</v>
      </c>
      <c r="AU10" s="46"/>
      <c r="AV10" s="46"/>
      <c r="AW10" s="46"/>
      <c r="AX10" s="46"/>
      <c r="AY10" s="46"/>
      <c r="AZ10" s="46"/>
      <c r="BA10" s="46"/>
      <c r="BB10" s="46">
        <f>データ!X6</f>
        <v>1575.9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omlewUT4ktnOFYJrxUe7s+gqM12LZa6NAqYrGXSBcX5yqbk6lQQF+j9zYBYWRcY2UKactQMjgnR42XWfhkNcTw==" saltValue="IFms5A6/SziA0MIqKmA/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24244</v>
      </c>
      <c r="D6" s="19">
        <f t="shared" si="3"/>
        <v>47</v>
      </c>
      <c r="E6" s="19">
        <f t="shared" si="3"/>
        <v>17</v>
      </c>
      <c r="F6" s="19">
        <f t="shared" si="3"/>
        <v>6</v>
      </c>
      <c r="G6" s="19">
        <f t="shared" si="3"/>
        <v>0</v>
      </c>
      <c r="H6" s="19" t="str">
        <f t="shared" si="3"/>
        <v>青森県　東通村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44.74</v>
      </c>
      <c r="Q6" s="20">
        <f t="shared" si="3"/>
        <v>81.23</v>
      </c>
      <c r="R6" s="20">
        <f t="shared" si="3"/>
        <v>3080</v>
      </c>
      <c r="S6" s="20">
        <f t="shared" si="3"/>
        <v>5923</v>
      </c>
      <c r="T6" s="20">
        <f t="shared" si="3"/>
        <v>295.32</v>
      </c>
      <c r="U6" s="20">
        <f t="shared" si="3"/>
        <v>20.059999999999999</v>
      </c>
      <c r="V6" s="20">
        <f t="shared" si="3"/>
        <v>2616</v>
      </c>
      <c r="W6" s="20">
        <f t="shared" si="3"/>
        <v>1.66</v>
      </c>
      <c r="X6" s="20">
        <f t="shared" si="3"/>
        <v>1575.9</v>
      </c>
      <c r="Y6" s="21">
        <f>IF(Y7="",NA(),Y7)</f>
        <v>83.31</v>
      </c>
      <c r="Z6" s="21">
        <f t="shared" ref="Z6:AH6" si="4">IF(Z7="",NA(),Z7)</f>
        <v>81.63</v>
      </c>
      <c r="AA6" s="21">
        <f t="shared" si="4"/>
        <v>80.28</v>
      </c>
      <c r="AB6" s="21">
        <f t="shared" si="4"/>
        <v>79.23</v>
      </c>
      <c r="AC6" s="21">
        <f t="shared" si="4"/>
        <v>79.989999999999995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60.69</v>
      </c>
      <c r="BR6" s="21">
        <f t="shared" ref="BR6:BZ6" si="8">IF(BR7="",NA(),BR7)</f>
        <v>62.02</v>
      </c>
      <c r="BS6" s="21">
        <f t="shared" si="8"/>
        <v>62.42</v>
      </c>
      <c r="BT6" s="21">
        <f t="shared" si="8"/>
        <v>60.34</v>
      </c>
      <c r="BU6" s="21">
        <f t="shared" si="8"/>
        <v>48.35</v>
      </c>
      <c r="BV6" s="21">
        <f t="shared" si="8"/>
        <v>43.43</v>
      </c>
      <c r="BW6" s="21">
        <f t="shared" si="8"/>
        <v>41.41</v>
      </c>
      <c r="BX6" s="21">
        <f t="shared" si="8"/>
        <v>39.64</v>
      </c>
      <c r="BY6" s="21">
        <f t="shared" si="8"/>
        <v>40</v>
      </c>
      <c r="BZ6" s="21">
        <f t="shared" si="8"/>
        <v>38.74</v>
      </c>
      <c r="CA6" s="20" t="str">
        <f>IF(CA7="","",IF(CA7="-","【-】","【"&amp;SUBSTITUTE(TEXT(CA7,"#,##0.00"),"-","△")&amp;"】"))</f>
        <v>【41.91】</v>
      </c>
      <c r="CB6" s="21">
        <f>IF(CB7="",NA(),CB7)</f>
        <v>280.57</v>
      </c>
      <c r="CC6" s="21">
        <f t="shared" ref="CC6:CK6" si="9">IF(CC7="",NA(),CC7)</f>
        <v>278.66000000000003</v>
      </c>
      <c r="CD6" s="21">
        <f t="shared" si="9"/>
        <v>278.91000000000003</v>
      </c>
      <c r="CE6" s="21">
        <f t="shared" si="9"/>
        <v>296.98</v>
      </c>
      <c r="CF6" s="21">
        <f t="shared" si="9"/>
        <v>374.59</v>
      </c>
      <c r="CG6" s="21">
        <f t="shared" si="9"/>
        <v>400.44</v>
      </c>
      <c r="CH6" s="21">
        <f t="shared" si="9"/>
        <v>417.56</v>
      </c>
      <c r="CI6" s="21">
        <f t="shared" si="9"/>
        <v>449.72</v>
      </c>
      <c r="CJ6" s="21">
        <f t="shared" si="9"/>
        <v>437.27</v>
      </c>
      <c r="CK6" s="21">
        <f t="shared" si="9"/>
        <v>456.72</v>
      </c>
      <c r="CL6" s="20" t="str">
        <f>IF(CL7="","",IF(CL7="-","【-】","【"&amp;SUBSTITUTE(TEXT(CL7,"#,##0.00"),"-","△")&amp;"】"))</f>
        <v>【420.17】</v>
      </c>
      <c r="CM6" s="21">
        <f>IF(CM7="",NA(),CM7)</f>
        <v>52.13</v>
      </c>
      <c r="CN6" s="21">
        <f t="shared" ref="CN6:CV6" si="10">IF(CN7="",NA(),CN7)</f>
        <v>51.28</v>
      </c>
      <c r="CO6" s="21">
        <f t="shared" si="10"/>
        <v>48.37</v>
      </c>
      <c r="CP6" s="21">
        <f t="shared" si="10"/>
        <v>50.14</v>
      </c>
      <c r="CQ6" s="21">
        <f t="shared" si="10"/>
        <v>35.94</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79.97</v>
      </c>
      <c r="CY6" s="21">
        <f t="shared" ref="CY6:DG6" si="11">IF(CY7="",NA(),CY7)</f>
        <v>80.12</v>
      </c>
      <c r="CZ6" s="21">
        <f t="shared" si="11"/>
        <v>81.94</v>
      </c>
      <c r="DA6" s="21">
        <f t="shared" si="11"/>
        <v>82.67</v>
      </c>
      <c r="DB6" s="21">
        <f t="shared" si="11"/>
        <v>83.91</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24244</v>
      </c>
      <c r="D7" s="23">
        <v>47</v>
      </c>
      <c r="E7" s="23">
        <v>17</v>
      </c>
      <c r="F7" s="23">
        <v>6</v>
      </c>
      <c r="G7" s="23">
        <v>0</v>
      </c>
      <c r="H7" s="23" t="s">
        <v>98</v>
      </c>
      <c r="I7" s="23" t="s">
        <v>99</v>
      </c>
      <c r="J7" s="23" t="s">
        <v>100</v>
      </c>
      <c r="K7" s="23" t="s">
        <v>101</v>
      </c>
      <c r="L7" s="23" t="s">
        <v>102</v>
      </c>
      <c r="M7" s="23" t="s">
        <v>103</v>
      </c>
      <c r="N7" s="24" t="s">
        <v>104</v>
      </c>
      <c r="O7" s="24" t="s">
        <v>105</v>
      </c>
      <c r="P7" s="24">
        <v>44.74</v>
      </c>
      <c r="Q7" s="24">
        <v>81.23</v>
      </c>
      <c r="R7" s="24">
        <v>3080</v>
      </c>
      <c r="S7" s="24">
        <v>5923</v>
      </c>
      <c r="T7" s="24">
        <v>295.32</v>
      </c>
      <c r="U7" s="24">
        <v>20.059999999999999</v>
      </c>
      <c r="V7" s="24">
        <v>2616</v>
      </c>
      <c r="W7" s="24">
        <v>1.66</v>
      </c>
      <c r="X7" s="24">
        <v>1575.9</v>
      </c>
      <c r="Y7" s="24">
        <v>83.31</v>
      </c>
      <c r="Z7" s="24">
        <v>81.63</v>
      </c>
      <c r="AA7" s="24">
        <v>80.28</v>
      </c>
      <c r="AB7" s="24">
        <v>79.23</v>
      </c>
      <c r="AC7" s="24">
        <v>79.989999999999995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1278.54</v>
      </c>
      <c r="BP7" s="24">
        <v>1078.44</v>
      </c>
      <c r="BQ7" s="24">
        <v>60.69</v>
      </c>
      <c r="BR7" s="24">
        <v>62.02</v>
      </c>
      <c r="BS7" s="24">
        <v>62.42</v>
      </c>
      <c r="BT7" s="24">
        <v>60.34</v>
      </c>
      <c r="BU7" s="24">
        <v>48.35</v>
      </c>
      <c r="BV7" s="24">
        <v>43.43</v>
      </c>
      <c r="BW7" s="24">
        <v>41.41</v>
      </c>
      <c r="BX7" s="24">
        <v>39.64</v>
      </c>
      <c r="BY7" s="24">
        <v>40</v>
      </c>
      <c r="BZ7" s="24">
        <v>38.74</v>
      </c>
      <c r="CA7" s="24">
        <v>41.91</v>
      </c>
      <c r="CB7" s="24">
        <v>280.57</v>
      </c>
      <c r="CC7" s="24">
        <v>278.66000000000003</v>
      </c>
      <c r="CD7" s="24">
        <v>278.91000000000003</v>
      </c>
      <c r="CE7" s="24">
        <v>296.98</v>
      </c>
      <c r="CF7" s="24">
        <v>374.59</v>
      </c>
      <c r="CG7" s="24">
        <v>400.44</v>
      </c>
      <c r="CH7" s="24">
        <v>417.56</v>
      </c>
      <c r="CI7" s="24">
        <v>449.72</v>
      </c>
      <c r="CJ7" s="24">
        <v>437.27</v>
      </c>
      <c r="CK7" s="24">
        <v>456.72</v>
      </c>
      <c r="CL7" s="24">
        <v>420.17</v>
      </c>
      <c r="CM7" s="24">
        <v>52.13</v>
      </c>
      <c r="CN7" s="24">
        <v>51.28</v>
      </c>
      <c r="CO7" s="24">
        <v>48.37</v>
      </c>
      <c r="CP7" s="24">
        <v>50.14</v>
      </c>
      <c r="CQ7" s="24">
        <v>35.94</v>
      </c>
      <c r="CR7" s="24">
        <v>32.229999999999997</v>
      </c>
      <c r="CS7" s="24">
        <v>32.479999999999997</v>
      </c>
      <c r="CT7" s="24">
        <v>30.19</v>
      </c>
      <c r="CU7" s="24">
        <v>28.77</v>
      </c>
      <c r="CV7" s="24">
        <v>26.22</v>
      </c>
      <c r="CW7" s="24">
        <v>29.92</v>
      </c>
      <c r="CX7" s="24">
        <v>79.97</v>
      </c>
      <c r="CY7" s="24">
        <v>80.12</v>
      </c>
      <c r="CZ7" s="24">
        <v>81.94</v>
      </c>
      <c r="DA7" s="24">
        <v>82.67</v>
      </c>
      <c r="DB7" s="24">
        <v>83.91</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