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drawingml.chart+xml" PartName="/xl/charts/chart1.xml"/>
  <Override ContentType="application/vnd.openxmlformats-officedocument.drawingml.chart+xml" PartName="/xl/charts/chart2.xml"/>
  <Override ContentType="application/vnd.openxmlformats-officedocument.drawingml.chart+xml" PartName="/xl/charts/chart3.xml"/>
  <Override ContentType="application/vnd.openxmlformats-officedocument.drawingml.chart+xml" PartName="/xl/charts/chart4.xml"/>
  <Override ContentType="application/vnd.openxmlformats-officedocument.drawingml.chart+xml" PartName="/xl/charts/chart5.xml"/>
  <Override ContentType="application/vnd.openxmlformats-officedocument.drawingml.chart+xml" PartName="/xl/charts/chart6.xml"/>
  <Override ContentType="application/vnd.openxmlformats-officedocument.drawingml.chart+xml" PartName="/xl/charts/chart7.xml"/>
  <Override ContentType="application/vnd.openxmlformats-officedocument.drawingml.chart+xml" PartName="/xl/charts/chart8.xml"/>
  <Override ContentType="application/vnd.openxmlformats-officedocument.drawingml.chart+xml" PartName="/xl/charts/chart9.xml"/>
  <Override ContentType="application/vnd.openxmlformats-officedocument.drawingml.chart+xml" PartName="/xl/charts/chart10.xml"/>
  <Override ContentType="application/vnd.openxmlformats-officedocument.drawingml.chart+xml" PartName="/xl/charts/chart11.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7571"/>
  <workbookPr/>
  <mc:AlternateContent xmlns:mc="http://schemas.openxmlformats.org/markup-compatibility/2006">
    <mc:Choice Requires="x15">
      <x15ac:absPath xmlns:x15ac="http://schemas.microsoft.com/office/spreadsheetml/2010/11/ac" url="C:\Users\GESUI05\Desktop\"/>
    </mc:Choice>
  </mc:AlternateContent>
  <workbookProtection workbookAlgorithmName="SHA-512" workbookHashValue="Z4zA5ttzRPDPVVvm1CR8lTC/GAR891ClsV/7CMHg6ZOUzgAe9ldt0DnUN+CtlIVroZk+Zjjry0T515rXYF5eiA==" workbookSaltValue="R2wPaSZ60mpu3uLVjCtCyA==" workbookSpinCount="100000" lockStructure="1"/>
  <bookViews>
    <workbookView xWindow="2640" yWindow="660" windowWidth="24630" windowHeight="15375"/>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L86" i="4" s="1"/>
  <c r="DG6" i="5"/>
  <c r="DF6" i="5"/>
  <c r="DE6" i="5"/>
  <c r="DD6" i="5"/>
  <c r="DC6" i="5"/>
  <c r="DB6" i="5"/>
  <c r="DA6" i="5"/>
  <c r="CZ6" i="5"/>
  <c r="CY6" i="5"/>
  <c r="CX6" i="5"/>
  <c r="CW6" i="5"/>
  <c r="K86" i="4" s="1"/>
  <c r="CV6" i="5"/>
  <c r="CU6" i="5"/>
  <c r="CT6" i="5"/>
  <c r="CS6" i="5"/>
  <c r="CR6" i="5"/>
  <c r="CQ6" i="5"/>
  <c r="CP6" i="5"/>
  <c r="CO6" i="5"/>
  <c r="CN6" i="5"/>
  <c r="CM6" i="5"/>
  <c r="CL6" i="5"/>
  <c r="J86" i="4" s="1"/>
  <c r="CK6" i="5"/>
  <c r="CJ6" i="5"/>
  <c r="CI6" i="5"/>
  <c r="CH6" i="5"/>
  <c r="CG6" i="5"/>
  <c r="CF6" i="5"/>
  <c r="CE6" i="5"/>
  <c r="CD6" i="5"/>
  <c r="CC6" i="5"/>
  <c r="CB6" i="5"/>
  <c r="CA6" i="5"/>
  <c r="I86" i="4" s="1"/>
  <c r="BZ6" i="5"/>
  <c r="BY6" i="5"/>
  <c r="BX6" i="5"/>
  <c r="BW6" i="5"/>
  <c r="BV6" i="5"/>
  <c r="BU6" i="5"/>
  <c r="BT6" i="5"/>
  <c r="BS6" i="5"/>
  <c r="BR6" i="5"/>
  <c r="BQ6" i="5"/>
  <c r="BP6" i="5"/>
  <c r="H86" i="4" s="1"/>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AT10" i="4" s="1"/>
  <c r="V6" i="5"/>
  <c r="AL10" i="4" s="1"/>
  <c r="U6" i="5"/>
  <c r="BB8" i="4" s="1"/>
  <c r="T6" i="5"/>
  <c r="S6" i="5"/>
  <c r="R6" i="5"/>
  <c r="Q6" i="5"/>
  <c r="W10" i="4" s="1"/>
  <c r="P6" i="5"/>
  <c r="O6" i="5"/>
  <c r="N6" i="5"/>
  <c r="M6" i="5"/>
  <c r="AD8" i="4" s="1"/>
  <c r="L6" i="5"/>
  <c r="W8" i="4" s="1"/>
  <c r="K6" i="5"/>
  <c r="J6" i="5"/>
  <c r="I8" i="4" s="1"/>
  <c r="I6" i="5"/>
  <c r="B8" i="4" s="1"/>
  <c r="H6" i="5"/>
  <c r="B6" i="4" s="1"/>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E86" i="4"/>
  <c r="AD10" i="4"/>
  <c r="P10" i="4"/>
  <c r="I10" i="4"/>
  <c r="B10" i="4"/>
  <c r="AT8" i="4"/>
  <c r="AL8" i="4"/>
  <c r="P8" i="4"/>
</calcChain>
</file>

<file path=xl/sharedStrings.xml><?xml version="1.0" encoding="utf-8"?>
<sst xmlns="http://schemas.openxmlformats.org/spreadsheetml/2006/main" count="236" uniqueCount="119">
  <si>
    <t>経営比較分析表（令和4年度決算）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</si>
  <si>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</si>
  <si>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</si>
  <si>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</si>
  <si>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</si>
  <si>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</si>
  <si>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</si>
  <si>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</si>
  <si>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</si>
  <si>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</si>
  <si>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</si>
  <si>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</si>
  <si>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</si>
  <si>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</si>
  <si>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</si>
  <si>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</si>
  <si>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</si>
  <si>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</si>
  <si>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</si>
  <si>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</si>
  <si>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</si>
  <si>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</si>
  <si>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</si>
  <si>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</si>
  <si>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</si>
  <si>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</si>
  <si>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</si>
  <si>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</si>
  <si>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</si>
  <si>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</si>
  <si>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</si>
  <si>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</si>
  <si>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</si>
  <si>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</si>
  <si>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</si>
  <si>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</si>
  <si>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</si>
  <si>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</si>
  <si>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</si>
  <si>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</si>
  <si>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</si>
  <si>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</si>
  <si>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</si>
  <si>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</si>
  <si>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</si>
  <si>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</si>
  <si>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</si>
  <si>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</si>
  <si>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</si>
  <si>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</si>
  <si>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</si>
  <si>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</si>
  <si>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</si>
  <si>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</si>
  <si>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</si>
  <si>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</si>
  <si>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</si>
  <si>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</si>
  <si>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</si>
  <si>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</si>
  <si>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</si>
  <si>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</si>
  <si>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</si>
  <si>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</si>
  <si>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</si>
  <si>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</si>
  <si>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</si>
  <si>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</si>
  <si>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</si>
  <si>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</si>
  <si>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</si>
  <si>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</si>
  <si>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</si>
  <si>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</si>
  <si>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</si>
  <si>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</si>
  <si>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</si>
  <si>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</si>
  <si>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</si>
  <si>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</si>
  <si>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</si>
  <si>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</si>
  <si>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</si>
  <si>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</si>
  <si>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</si>
  <si>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</si>
  <si>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</si>
  <si>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</si>
  <si>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</si>
  <si>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</si>
  <si>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</si>
  <si>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</si>
  <si>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</si>
  <si>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</si>
  <si>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</si>
  <si>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</si>
  <si>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</si>
  <si>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青森県　東通村</t>
  </si>
  <si>
    <t>法非適用</t>
  </si>
  <si>
    <t>下水道事業</t>
  </si>
  <si>
    <t>特定環境保全公共下水道</t>
  </si>
  <si>
    <t>D2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</si>
  <si>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</si>
  <si>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</si>
  <si>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</si>
  <si>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</si>
  <si>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</si>
  <si>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</si>
  <si>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</si>
  <si>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</si>
  <si>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</si>
  <si>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</si>
  <si>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</si>
  <si>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</si>
  <si>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</si>
  <si>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</si>
  <si>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当該下水処理区は供用開始から２０年が経過し、処理場及び管路施設機器は、補助事業を活用した更新工事が計画的に進められています。毎年度の物価高騰による修繕費用等の高止まりが続いている状況ではありますが、耐用年数や老朽化の状況を踏まえ計画的に更新していく予定である。</t>
    <rPh sb="1" eb="3">
      <t>トウガイ</t>
    </rPh>
    <rPh sb="3" eb="5">
      <t>ゲスイ</t>
    </rPh>
    <rPh sb="5" eb="7">
      <t>ショリ</t>
    </rPh>
    <rPh sb="7" eb="8">
      <t>ク</t>
    </rPh>
    <rPh sb="23" eb="26">
      <t>ショリジョウ</t>
    </rPh>
    <rPh sb="26" eb="27">
      <t>オヨ</t>
    </rPh>
    <rPh sb="28" eb="30">
      <t>カンロ</t>
    </rPh>
    <rPh sb="30" eb="32">
      <t>シセツ</t>
    </rPh>
    <rPh sb="32" eb="34">
      <t>キキ</t>
    </rPh>
    <rPh sb="36" eb="38">
      <t>ホジョ</t>
    </rPh>
    <rPh sb="38" eb="40">
      <t>ジギョウ</t>
    </rPh>
    <rPh sb="41" eb="43">
      <t>カツヨウ</t>
    </rPh>
    <rPh sb="45" eb="47">
      <t>コウシン</t>
    </rPh>
    <rPh sb="47" eb="49">
      <t>コウジ</t>
    </rPh>
    <rPh sb="50" eb="53">
      <t>ケイカクテキ</t>
    </rPh>
    <rPh sb="54" eb="55">
      <t>スス</t>
    </rPh>
    <rPh sb="67" eb="69">
      <t>ブッカ</t>
    </rPh>
    <rPh sb="69" eb="71">
      <t>コウトウ</t>
    </rPh>
    <rPh sb="74" eb="76">
      <t>シュウゼン</t>
    </rPh>
    <rPh sb="76" eb="78">
      <t>ヒヨウ</t>
    </rPh>
    <rPh sb="78" eb="79">
      <t>トウ</t>
    </rPh>
    <rPh sb="80" eb="82">
      <t>タカド</t>
    </rPh>
    <rPh sb="85" eb="86">
      <t>ツヅ</t>
    </rPh>
    <rPh sb="90" eb="92">
      <t>ジョウキョウ</t>
    </rPh>
    <rPh sb="100" eb="102">
      <t>タイヨウ</t>
    </rPh>
    <rPh sb="102" eb="104">
      <t>ネンスウ</t>
    </rPh>
    <rPh sb="115" eb="118">
      <t>ケイカクテキ</t>
    </rPh>
    <rPh sb="119" eb="121">
      <t>コウシン</t>
    </rPh>
    <rPh sb="125" eb="127">
      <t>ヨテイ</t>
    </rPh>
    <phoneticPr fontId="4"/>
  </si>
  <si>
    <r>
      <t>収益的収支比率及び経費回収率が減少している中で、人口及び使用水量の大幅な増加は困難であり</t>
    </r>
    <r>
      <rPr>
        <sz val="11"/>
        <color rgb="FFFF0000"/>
        <rFont val="ＭＳ ゴシック"/>
        <family val="3"/>
        <charset val="128"/>
      </rPr>
      <t>、</t>
    </r>
    <r>
      <rPr>
        <sz val="11"/>
        <rFont val="ＭＳ ゴシック"/>
        <family val="3"/>
        <charset val="128"/>
      </rPr>
      <t xml:space="preserve">使用料金収入の大幅な改善は見込めない状況にある。地方債償還金は令和４年度は約64百万円であり、令和8年度まで増加するものと見込まれている。
今後の経営の健全化を図るため、施設の維持管理のより一層の効率化を図るとともに、今後老朽化の進展に対応する改築事業の平準化と、収益の改善に向けた適正な使用料金への見直しについて検討が必要である。
</t>
    </r>
    <rPh sb="76" eb="78">
      <t>レイワ</t>
    </rPh>
    <rPh sb="79" eb="81">
      <t>ネンド</t>
    </rPh>
    <rPh sb="82" eb="83">
      <t>ヤク</t>
    </rPh>
    <rPh sb="85" eb="88">
      <t>ヒャクマンエン</t>
    </rPh>
    <rPh sb="99" eb="101">
      <t>ゾウカ</t>
    </rPh>
    <phoneticPr fontId="4"/>
  </si>
  <si>
    <r>
      <t>　料金収入は増加しているが、地方債償還金の増大により①収益的収支比率が低下している。
また、維持管理費を使用料収入で賄うことができず、⑤経費回収率は類似団体平均</t>
    </r>
    <r>
      <rPr>
        <sz val="11"/>
        <color theme="1"/>
        <rFont val="ＭＳ ゴシック"/>
        <family val="3"/>
        <charset val="128"/>
      </rPr>
      <t>と</t>
    </r>
    <r>
      <rPr>
        <sz val="11"/>
        <rFont val="ＭＳ ゴシック"/>
        <family val="3"/>
        <charset val="128"/>
      </rPr>
      <t xml:space="preserve">同程度の水準となっている。令和4年度は維持管理費が令和３年度の約1.5倍となっており経費回収率がさらに低下している。
⑥汚水処理原価は類似団体平均と同程度の約230円台となっている。ただし、令和4年度は維持管理費の増大により類似断定平均より約112円/m3高くなっている
⑦施設利用率は類似団体平均よりやや高い、50％程度となっている。今後の水量の増加が見込まれ、施設利用率の改善が期待される。
⑧水洗化率は約97％であり、比較的高い水洗化率となっている。
</t>
    </r>
    <rPh sb="159" eb="160">
      <t>ヤク</t>
    </rPh>
    <rPh sb="163" eb="164">
      <t>エン</t>
    </rPh>
    <rPh sb="164" eb="165">
      <t>ダイ</t>
    </rPh>
    <rPh sb="293" eb="295">
      <t>ヒカク</t>
    </rPh>
    <rPh sb="295" eb="296">
      <t>テキ</t>
    </rPh>
    <rPh sb="296" eb="297">
      <t>タカ</t>
    </rPh>
    <rPh sb="298" eb="302">
      <t>スイセンカリツ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</si>
</sst>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15" fillId="0" borderId="6"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6" fontId="5" fillId="0" borderId="2" xfId="0" applyNumberFormat="1" applyFont="1" applyBorder="1" applyAlignment="1" applyProtection="1">
      <alignment horizontal="center" vertical="center"/>
      <protection hidden="1"/>
    </xf>
    <xf numFmtId="177"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 Id="rId6" Target="calcChain.xml" Type="http://schemas.openxmlformats.org/officeDocument/2006/relationships/calcChain"/></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F29D-4C92-AE20-A063756F2758}"/>
            </c:ext>
          </c:extLst>
        </c:ser>
        <c:dLbls>
          <c:showLegendKey val="0"/>
          <c:showVal val="0"/>
          <c:showCatName val="0"/>
          <c:showSerName val="0"/>
          <c:showPercent val="0"/>
          <c:showBubbleSize val="0"/>
        </c:dLbls>
        <c:gapWidth val="150"/>
        <c:axId val="204790016"/>
        <c:axId val="20661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0.13</c:v>
                </c:pt>
                <c:pt idx="1">
                  <c:v>0.36</c:v>
                </c:pt>
                <c:pt idx="2">
                  <c:v>0.39</c:v>
                </c:pt>
                <c:pt idx="3">
                  <c:v>0.1</c:v>
                </c:pt>
                <c:pt idx="4">
                  <c:v>0.08</c:v>
                </c:pt>
              </c:numCache>
            </c:numRef>
          </c:val>
          <c:smooth val="0"/>
          <c:extLst>
            <c:ext xmlns:c16="http://schemas.microsoft.com/office/drawing/2014/chart" uri="{C3380CC4-5D6E-409C-BE32-E72D297353CC}">
              <c16:uniqueId val="{00000001-F29D-4C92-AE20-A063756F2758}"/>
            </c:ext>
          </c:extLst>
        </c:ser>
        <c:dLbls>
          <c:showLegendKey val="0"/>
          <c:showVal val="0"/>
          <c:showCatName val="0"/>
          <c:showSerName val="0"/>
          <c:showPercent val="0"/>
          <c:showBubbleSize val="0"/>
        </c:dLbls>
        <c:marker val="1"/>
        <c:smooth val="0"/>
        <c:axId val="204790016"/>
        <c:axId val="206619776"/>
      </c:lineChart>
      <c:dateAx>
        <c:axId val="204790016"/>
        <c:scaling>
          <c:orientation val="minMax"/>
        </c:scaling>
        <c:delete val="1"/>
        <c:axPos val="b"/>
        <c:numFmt formatCode="&quot;H&quot;yy" sourceLinked="1"/>
        <c:majorTickMark val="none"/>
        <c:minorTickMark val="none"/>
        <c:tickLblPos val="none"/>
        <c:crossAx val="206619776"/>
        <c:crosses val="autoZero"/>
        <c:auto val="1"/>
        <c:lblOffset val="100"/>
        <c:baseTimeUnit val="years"/>
      </c:dateAx>
      <c:valAx>
        <c:axId val="20661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47900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データ!$Y$6:$AC$6</c:f>
              <c:numCache>
                <c:formatCode>#,##0.00;"△"#,##0.00;"-"</c:formatCode>
                <c:ptCount val="5"/>
                <c:pt idx="0">
                  <c:v>72.489999999999995</c:v>
                </c:pt>
                <c:pt idx="1">
                  <c:v>69.959999999999994</c:v>
                </c:pt>
                <c:pt idx="2">
                  <c:v>68.64</c:v>
                </c:pt>
                <c:pt idx="3">
                  <c:v>67.91</c:v>
                </c:pt>
                <c:pt idx="4">
                  <c:v>64.05</c:v>
                </c:pt>
              </c:numCache>
            </c:numRef>
          </c:val>
          <c:extLst>
            <c:ext xmlns:c16="http://schemas.microsoft.com/office/drawing/2014/chart" uri="{C3380CC4-5D6E-409C-BE32-E72D297353CC}">
              <c16:uniqueId val="{00000000-0D6D-44DB-84CB-AADD460508D2}"/>
            </c:ext>
          </c:extLst>
        </c:ser>
        <c:dLbls>
          <c:showLegendKey val="0"/>
          <c:showVal val="0"/>
          <c:showCatName val="0"/>
          <c:showSerName val="0"/>
          <c:showPercent val="0"/>
          <c:showBubbleSize val="0"/>
        </c:dLbls>
        <c:gapWidth val="150"/>
        <c:axId val="214084992"/>
        <c:axId val="2170403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0D6D-44DB-84CB-AADD460508D2}"/>
            </c:ext>
          </c:extLst>
        </c:ser>
        <c:dLbls>
          <c:showLegendKey val="0"/>
          <c:showVal val="0"/>
          <c:showCatName val="0"/>
          <c:showSerName val="0"/>
          <c:showPercent val="0"/>
          <c:showBubbleSize val="0"/>
        </c:dLbls>
        <c:marker val="1"/>
        <c:smooth val="0"/>
        <c:axId val="214084992"/>
        <c:axId val="217040384"/>
      </c:lineChart>
      <c:dateAx>
        <c:axId val="214084992"/>
        <c:scaling>
          <c:orientation val="minMax"/>
        </c:scaling>
        <c:delete val="1"/>
        <c:axPos val="b"/>
        <c:numFmt formatCode="&quot;H&quot;yy" sourceLinked="1"/>
        <c:majorTickMark val="none"/>
        <c:minorTickMark val="none"/>
        <c:tickLblPos val="none"/>
        <c:crossAx val="217040384"/>
        <c:crosses val="autoZero"/>
        <c:auto val="1"/>
        <c:lblOffset val="100"/>
        <c:baseTimeUnit val="years"/>
      </c:dateAx>
      <c:valAx>
        <c:axId val="2170403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49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データ!$DI$6:$DM$6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2F7-4DA4-9DE2-FC72E38C8602}"/>
            </c:ext>
          </c:extLst>
        </c:ser>
        <c:dLbls>
          <c:showLegendKey val="0"/>
          <c:showVal val="0"/>
          <c:showCatName val="0"/>
          <c:showSerName val="0"/>
          <c:showPercent val="0"/>
          <c:showBubbleSize val="0"/>
        </c:dLbls>
        <c:gapWidth val="150"/>
        <c:axId val="217610112"/>
        <c:axId val="21829824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2F7-4DA4-9DE2-FC72E38C8602}"/>
            </c:ext>
          </c:extLst>
        </c:ser>
        <c:dLbls>
          <c:showLegendKey val="0"/>
          <c:showVal val="0"/>
          <c:showCatName val="0"/>
          <c:showSerName val="0"/>
          <c:showPercent val="0"/>
          <c:showBubbleSize val="0"/>
        </c:dLbls>
        <c:marker val="1"/>
        <c:smooth val="0"/>
        <c:axId val="217610112"/>
        <c:axId val="218298240"/>
      </c:lineChart>
      <c:dateAx>
        <c:axId val="217610112"/>
        <c:scaling>
          <c:orientation val="minMax"/>
        </c:scaling>
        <c:delete val="1"/>
        <c:axPos val="b"/>
        <c:numFmt formatCode="&quot;H&quot;yy" sourceLinked="1"/>
        <c:majorTickMark val="none"/>
        <c:minorTickMark val="none"/>
        <c:tickLblPos val="none"/>
        <c:crossAx val="218298240"/>
        <c:crosses val="autoZero"/>
        <c:auto val="1"/>
        <c:lblOffset val="100"/>
        <c:baseTimeUnit val="years"/>
      </c:dateAx>
      <c:valAx>
        <c:axId val="2182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データ!$DT$6:$DX$6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648B-4F02-9F85-92EDC4765771}"/>
            </c:ext>
          </c:extLst>
        </c:ser>
        <c:dLbls>
          <c:showLegendKey val="0"/>
          <c:showVal val="0"/>
          <c:showCatName val="0"/>
          <c:showSerName val="0"/>
          <c:showPercent val="0"/>
          <c:showBubbleSize val="0"/>
        </c:dLbls>
        <c:gapWidth val="150"/>
        <c:axId val="73212288"/>
        <c:axId val="73214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648B-4F02-9F85-92EDC4765771}"/>
            </c:ext>
          </c:extLst>
        </c:ser>
        <c:dLbls>
          <c:showLegendKey val="0"/>
          <c:showVal val="0"/>
          <c:showCatName val="0"/>
          <c:showSerName val="0"/>
          <c:showPercent val="0"/>
          <c:showBubbleSize val="0"/>
        </c:dLbls>
        <c:marker val="1"/>
        <c:smooth val="0"/>
        <c:axId val="73212288"/>
        <c:axId val="73214208"/>
      </c:lineChart>
      <c:dateAx>
        <c:axId val="73212288"/>
        <c:scaling>
          <c:orientation val="minMax"/>
        </c:scaling>
        <c:delete val="1"/>
        <c:axPos val="b"/>
        <c:numFmt formatCode="&quot;H&quot;yy" sourceLinked="1"/>
        <c:majorTickMark val="none"/>
        <c:minorTickMark val="none"/>
        <c:tickLblPos val="none"/>
        <c:crossAx val="73214208"/>
        <c:crosses val="autoZero"/>
        <c:auto val="1"/>
        <c:lblOffset val="100"/>
        <c:baseTimeUnit val="years"/>
      </c:dateAx>
      <c:valAx>
        <c:axId val="73214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12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データ!$AJ$6:$AN$6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5BB8-4772-ABA9-81CE590FD56B}"/>
            </c:ext>
          </c:extLst>
        </c:ser>
        <c:dLbls>
          <c:showLegendKey val="0"/>
          <c:showVal val="0"/>
          <c:showCatName val="0"/>
          <c:showSerName val="0"/>
          <c:showPercent val="0"/>
          <c:showBubbleSize val="0"/>
        </c:dLbls>
        <c:gapWidth val="150"/>
        <c:axId val="73228288"/>
        <c:axId val="732302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5BB8-4772-ABA9-81CE590FD56B}"/>
            </c:ext>
          </c:extLst>
        </c:ser>
        <c:dLbls>
          <c:showLegendKey val="0"/>
          <c:showVal val="0"/>
          <c:showCatName val="0"/>
          <c:showSerName val="0"/>
          <c:showPercent val="0"/>
          <c:showBubbleSize val="0"/>
        </c:dLbls>
        <c:marker val="1"/>
        <c:smooth val="0"/>
        <c:axId val="73228288"/>
        <c:axId val="73230208"/>
      </c:lineChart>
      <c:dateAx>
        <c:axId val="73228288"/>
        <c:scaling>
          <c:orientation val="minMax"/>
        </c:scaling>
        <c:delete val="1"/>
        <c:axPos val="b"/>
        <c:numFmt formatCode="&quot;H&quot;yy" sourceLinked="1"/>
        <c:majorTickMark val="none"/>
        <c:minorTickMark val="none"/>
        <c:tickLblPos val="none"/>
        <c:crossAx val="73230208"/>
        <c:crosses val="autoZero"/>
        <c:auto val="1"/>
        <c:lblOffset val="100"/>
        <c:baseTimeUnit val="years"/>
      </c:dateAx>
      <c:valAx>
        <c:axId val="732302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2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データ!$AU$6:$AY$6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6C4-4BE2-B49E-6C10BD4BCD32}"/>
            </c:ext>
          </c:extLst>
        </c:ser>
        <c:dLbls>
          <c:showLegendKey val="0"/>
          <c:showVal val="0"/>
          <c:showCatName val="0"/>
          <c:showSerName val="0"/>
          <c:showPercent val="0"/>
          <c:showBubbleSize val="0"/>
        </c:dLbls>
        <c:gapWidth val="150"/>
        <c:axId val="73239936"/>
        <c:axId val="732503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6C4-4BE2-B49E-6C10BD4BCD32}"/>
            </c:ext>
          </c:extLst>
        </c:ser>
        <c:dLbls>
          <c:showLegendKey val="0"/>
          <c:showVal val="0"/>
          <c:showCatName val="0"/>
          <c:showSerName val="0"/>
          <c:showPercent val="0"/>
          <c:showBubbleSize val="0"/>
        </c:dLbls>
        <c:marker val="1"/>
        <c:smooth val="0"/>
        <c:axId val="73239936"/>
        <c:axId val="73250304"/>
      </c:lineChart>
      <c:dateAx>
        <c:axId val="73239936"/>
        <c:scaling>
          <c:orientation val="minMax"/>
        </c:scaling>
        <c:delete val="1"/>
        <c:axPos val="b"/>
        <c:numFmt formatCode="&quot;H&quot;yy" sourceLinked="1"/>
        <c:majorTickMark val="none"/>
        <c:minorTickMark val="none"/>
        <c:tickLblPos val="none"/>
        <c:crossAx val="73250304"/>
        <c:crosses val="autoZero"/>
        <c:auto val="1"/>
        <c:lblOffset val="100"/>
        <c:baseTimeUnit val="years"/>
      </c:dateAx>
      <c:valAx>
        <c:axId val="7325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39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データ!$BF$6:$BJ$6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AF7-4ED8-BD38-0D64C5F47A86}"/>
            </c:ext>
          </c:extLst>
        </c:ser>
        <c:dLbls>
          <c:showLegendKey val="0"/>
          <c:showVal val="0"/>
          <c:showCatName val="0"/>
          <c:showSerName val="0"/>
          <c:showPercent val="0"/>
          <c:showBubbleSize val="0"/>
        </c:dLbls>
        <c:gapWidth val="150"/>
        <c:axId val="73337856"/>
        <c:axId val="73340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1194.1500000000001</c:v>
                </c:pt>
                <c:pt idx="1">
                  <c:v>1206.79</c:v>
                </c:pt>
                <c:pt idx="2">
                  <c:v>1258.43</c:v>
                </c:pt>
                <c:pt idx="3">
                  <c:v>1163.75</c:v>
                </c:pt>
                <c:pt idx="4">
                  <c:v>1195.47</c:v>
                </c:pt>
              </c:numCache>
            </c:numRef>
          </c:val>
          <c:smooth val="0"/>
          <c:extLst>
            <c:ext xmlns:c16="http://schemas.microsoft.com/office/drawing/2014/chart" uri="{C3380CC4-5D6E-409C-BE32-E72D297353CC}">
              <c16:uniqueId val="{00000001-AAF7-4ED8-BD38-0D64C5F47A86}"/>
            </c:ext>
          </c:extLst>
        </c:ser>
        <c:dLbls>
          <c:showLegendKey val="0"/>
          <c:showVal val="0"/>
          <c:showCatName val="0"/>
          <c:showSerName val="0"/>
          <c:showPercent val="0"/>
          <c:showBubbleSize val="0"/>
        </c:dLbls>
        <c:marker val="1"/>
        <c:smooth val="0"/>
        <c:axId val="73337856"/>
        <c:axId val="73340032"/>
      </c:lineChart>
      <c:dateAx>
        <c:axId val="73337856"/>
        <c:scaling>
          <c:orientation val="minMax"/>
        </c:scaling>
        <c:delete val="1"/>
        <c:axPos val="b"/>
        <c:numFmt formatCode="&quot;H&quot;yy" sourceLinked="1"/>
        <c:majorTickMark val="none"/>
        <c:minorTickMark val="none"/>
        <c:tickLblPos val="none"/>
        <c:crossAx val="73340032"/>
        <c:crosses val="autoZero"/>
        <c:auto val="1"/>
        <c:lblOffset val="100"/>
        <c:baseTimeUnit val="years"/>
      </c:dateAx>
      <c:valAx>
        <c:axId val="73340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データ!$BQ$6:$BU$6</c:f>
              <c:numCache>
                <c:formatCode>#,##0.00;"△"#,##0.00;"-"</c:formatCode>
                <c:ptCount val="5"/>
                <c:pt idx="0">
                  <c:v>64.05</c:v>
                </c:pt>
                <c:pt idx="1">
                  <c:v>73.260000000000005</c:v>
                </c:pt>
                <c:pt idx="2">
                  <c:v>76.83</c:v>
                </c:pt>
                <c:pt idx="3">
                  <c:v>74.83</c:v>
                </c:pt>
                <c:pt idx="4">
                  <c:v>50.38</c:v>
                </c:pt>
              </c:numCache>
            </c:numRef>
          </c:val>
          <c:extLst>
            <c:ext xmlns:c16="http://schemas.microsoft.com/office/drawing/2014/chart" uri="{C3380CC4-5D6E-409C-BE32-E72D297353CC}">
              <c16:uniqueId val="{00000000-1E27-4326-A70D-3EB54EA0C3C5}"/>
            </c:ext>
          </c:extLst>
        </c:ser>
        <c:dLbls>
          <c:showLegendKey val="0"/>
          <c:showVal val="0"/>
          <c:showCatName val="0"/>
          <c:showSerName val="0"/>
          <c:showPercent val="0"/>
          <c:showBubbleSize val="0"/>
        </c:dLbls>
        <c:gapWidth val="150"/>
        <c:axId val="73353856"/>
        <c:axId val="733601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72.260000000000005</c:v>
                </c:pt>
                <c:pt idx="1">
                  <c:v>71.84</c:v>
                </c:pt>
                <c:pt idx="2">
                  <c:v>73.36</c:v>
                </c:pt>
                <c:pt idx="3">
                  <c:v>72.599999999999994</c:v>
                </c:pt>
                <c:pt idx="4">
                  <c:v>69.430000000000007</c:v>
                </c:pt>
              </c:numCache>
            </c:numRef>
          </c:val>
          <c:smooth val="0"/>
          <c:extLst>
            <c:ext xmlns:c16="http://schemas.microsoft.com/office/drawing/2014/chart" uri="{C3380CC4-5D6E-409C-BE32-E72D297353CC}">
              <c16:uniqueId val="{00000001-1E27-4326-A70D-3EB54EA0C3C5}"/>
            </c:ext>
          </c:extLst>
        </c:ser>
        <c:dLbls>
          <c:showLegendKey val="0"/>
          <c:showVal val="0"/>
          <c:showCatName val="0"/>
          <c:showSerName val="0"/>
          <c:showPercent val="0"/>
          <c:showBubbleSize val="0"/>
        </c:dLbls>
        <c:marker val="1"/>
        <c:smooth val="0"/>
        <c:axId val="73353856"/>
        <c:axId val="73360128"/>
      </c:lineChart>
      <c:dateAx>
        <c:axId val="73353856"/>
        <c:scaling>
          <c:orientation val="minMax"/>
        </c:scaling>
        <c:delete val="1"/>
        <c:axPos val="b"/>
        <c:numFmt formatCode="&quot;H&quot;yy" sourceLinked="1"/>
        <c:majorTickMark val="none"/>
        <c:minorTickMark val="none"/>
        <c:tickLblPos val="none"/>
        <c:crossAx val="73360128"/>
        <c:crosses val="autoZero"/>
        <c:auto val="1"/>
        <c:lblOffset val="100"/>
        <c:baseTimeUnit val="years"/>
      </c:dateAx>
      <c:valAx>
        <c:axId val="733601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データ!$CB$6:$CF$6</c:f>
              <c:numCache>
                <c:formatCode>#,##0.00;"△"#,##0.00;"-"</c:formatCode>
                <c:ptCount val="5"/>
                <c:pt idx="0">
                  <c:v>271.26</c:v>
                </c:pt>
                <c:pt idx="1">
                  <c:v>238.48</c:v>
                </c:pt>
                <c:pt idx="2">
                  <c:v>228.14</c:v>
                </c:pt>
                <c:pt idx="3">
                  <c:v>237.01</c:v>
                </c:pt>
                <c:pt idx="4">
                  <c:v>351.45</c:v>
                </c:pt>
              </c:numCache>
            </c:numRef>
          </c:val>
          <c:extLst>
            <c:ext xmlns:c16="http://schemas.microsoft.com/office/drawing/2014/chart" uri="{C3380CC4-5D6E-409C-BE32-E72D297353CC}">
              <c16:uniqueId val="{00000000-F945-4CBE-A5D6-D83EF4816142}"/>
            </c:ext>
          </c:extLst>
        </c:ser>
        <c:dLbls>
          <c:showLegendKey val="0"/>
          <c:showVal val="0"/>
          <c:showCatName val="0"/>
          <c:showSerName val="0"/>
          <c:showPercent val="0"/>
          <c:showBubbleSize val="0"/>
        </c:dLbls>
        <c:gapWidth val="150"/>
        <c:axId val="73369856"/>
        <c:axId val="73372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230.02</c:v>
                </c:pt>
                <c:pt idx="1">
                  <c:v>228.47</c:v>
                </c:pt>
                <c:pt idx="2">
                  <c:v>224.88</c:v>
                </c:pt>
                <c:pt idx="3">
                  <c:v>228.64</c:v>
                </c:pt>
                <c:pt idx="4">
                  <c:v>239.46</c:v>
                </c:pt>
              </c:numCache>
            </c:numRef>
          </c:val>
          <c:smooth val="0"/>
          <c:extLst>
            <c:ext xmlns:c16="http://schemas.microsoft.com/office/drawing/2014/chart" uri="{C3380CC4-5D6E-409C-BE32-E72D297353CC}">
              <c16:uniqueId val="{00000001-F945-4CBE-A5D6-D83EF4816142}"/>
            </c:ext>
          </c:extLst>
        </c:ser>
        <c:dLbls>
          <c:showLegendKey val="0"/>
          <c:showVal val="0"/>
          <c:showCatName val="0"/>
          <c:showSerName val="0"/>
          <c:showPercent val="0"/>
          <c:showBubbleSize val="0"/>
        </c:dLbls>
        <c:marker val="1"/>
        <c:smooth val="0"/>
        <c:axId val="73369856"/>
        <c:axId val="73372032"/>
      </c:lineChart>
      <c:dateAx>
        <c:axId val="73369856"/>
        <c:scaling>
          <c:orientation val="minMax"/>
        </c:scaling>
        <c:delete val="1"/>
        <c:axPos val="b"/>
        <c:numFmt formatCode="&quot;H&quot;yy" sourceLinked="1"/>
        <c:majorTickMark val="none"/>
        <c:minorTickMark val="none"/>
        <c:tickLblPos val="none"/>
        <c:crossAx val="73372032"/>
        <c:crosses val="autoZero"/>
        <c:auto val="1"/>
        <c:lblOffset val="100"/>
        <c:baseTimeUnit val="years"/>
      </c:dateAx>
      <c:valAx>
        <c:axId val="73372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9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データ!$CM$6:$CQ$6</c:f>
              <c:numCache>
                <c:formatCode>#,##0.00;"△"#,##0.00;"-"</c:formatCode>
                <c:ptCount val="5"/>
                <c:pt idx="0">
                  <c:v>47.58</c:v>
                </c:pt>
                <c:pt idx="1">
                  <c:v>48.06</c:v>
                </c:pt>
                <c:pt idx="2">
                  <c:v>50.65</c:v>
                </c:pt>
                <c:pt idx="3">
                  <c:v>50.32</c:v>
                </c:pt>
                <c:pt idx="4">
                  <c:v>48.06</c:v>
                </c:pt>
              </c:numCache>
            </c:numRef>
          </c:val>
          <c:extLst>
            <c:ext xmlns:c16="http://schemas.microsoft.com/office/drawing/2014/chart" uri="{C3380CC4-5D6E-409C-BE32-E72D297353CC}">
              <c16:uniqueId val="{00000000-B6D6-4779-A4A6-4398E11F834E}"/>
            </c:ext>
          </c:extLst>
        </c:ser>
        <c:dLbls>
          <c:showLegendKey val="0"/>
          <c:showVal val="0"/>
          <c:showCatName val="0"/>
          <c:showSerName val="0"/>
          <c:showPercent val="0"/>
          <c:showBubbleSize val="0"/>
        </c:dLbls>
        <c:gapWidth val="150"/>
        <c:axId val="73398144"/>
        <c:axId val="139853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42.56</c:v>
                </c:pt>
                <c:pt idx="1">
                  <c:v>42.47</c:v>
                </c:pt>
                <c:pt idx="2">
                  <c:v>42.4</c:v>
                </c:pt>
                <c:pt idx="3">
                  <c:v>42.28</c:v>
                </c:pt>
                <c:pt idx="4">
                  <c:v>41.06</c:v>
                </c:pt>
              </c:numCache>
            </c:numRef>
          </c:val>
          <c:smooth val="0"/>
          <c:extLst>
            <c:ext xmlns:c16="http://schemas.microsoft.com/office/drawing/2014/chart" uri="{C3380CC4-5D6E-409C-BE32-E72D297353CC}">
              <c16:uniqueId val="{00000001-B6D6-4779-A4A6-4398E11F834E}"/>
            </c:ext>
          </c:extLst>
        </c:ser>
        <c:dLbls>
          <c:showLegendKey val="0"/>
          <c:showVal val="0"/>
          <c:showCatName val="0"/>
          <c:showSerName val="0"/>
          <c:showPercent val="0"/>
          <c:showBubbleSize val="0"/>
        </c:dLbls>
        <c:marker val="1"/>
        <c:smooth val="0"/>
        <c:axId val="73398144"/>
        <c:axId val="139853824"/>
      </c:lineChart>
      <c:dateAx>
        <c:axId val="73398144"/>
        <c:scaling>
          <c:orientation val="minMax"/>
        </c:scaling>
        <c:delete val="1"/>
        <c:axPos val="b"/>
        <c:numFmt formatCode="&quot;H&quot;yy" sourceLinked="1"/>
        <c:majorTickMark val="none"/>
        <c:minorTickMark val="none"/>
        <c:tickLblPos val="none"/>
        <c:crossAx val="139853824"/>
        <c:crosses val="autoZero"/>
        <c:auto val="1"/>
        <c:lblOffset val="100"/>
        <c:baseTimeUnit val="years"/>
      </c:dateAx>
      <c:valAx>
        <c:axId val="139853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データ!$CX$6:$DB$6</c:f>
              <c:numCache>
                <c:formatCode>#,##0.00;"△"#,##0.00;"-"</c:formatCode>
                <c:ptCount val="5"/>
                <c:pt idx="0">
                  <c:v>96.66</c:v>
                </c:pt>
                <c:pt idx="1">
                  <c:v>96.97</c:v>
                </c:pt>
                <c:pt idx="2">
                  <c:v>97.08</c:v>
                </c:pt>
                <c:pt idx="3">
                  <c:v>97.13</c:v>
                </c:pt>
                <c:pt idx="4">
                  <c:v>96.98</c:v>
                </c:pt>
              </c:numCache>
            </c:numRef>
          </c:val>
          <c:extLst>
            <c:ext xmlns:c16="http://schemas.microsoft.com/office/drawing/2014/chart" uri="{C3380CC4-5D6E-409C-BE32-E72D297353CC}">
              <c16:uniqueId val="{00000000-0AA9-4A24-8072-B0D799C480DE}"/>
            </c:ext>
          </c:extLst>
        </c:ser>
        <c:dLbls>
          <c:showLegendKey val="0"/>
          <c:showVal val="0"/>
          <c:showCatName val="0"/>
          <c:showSerName val="0"/>
          <c:showPercent val="0"/>
          <c:showBubbleSize val="0"/>
        </c:dLbls>
        <c:gapWidth val="150"/>
        <c:axId val="139884032"/>
        <c:axId val="1398859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83.32</c:v>
                </c:pt>
                <c:pt idx="1">
                  <c:v>83.75</c:v>
                </c:pt>
                <c:pt idx="2">
                  <c:v>84.19</c:v>
                </c:pt>
                <c:pt idx="3">
                  <c:v>84.34</c:v>
                </c:pt>
                <c:pt idx="4">
                  <c:v>84.34</c:v>
                </c:pt>
              </c:numCache>
            </c:numRef>
          </c:val>
          <c:smooth val="0"/>
          <c:extLst>
            <c:ext xmlns:c16="http://schemas.microsoft.com/office/drawing/2014/chart" uri="{C3380CC4-5D6E-409C-BE32-E72D297353CC}">
              <c16:uniqueId val="{00000001-0AA9-4A24-8072-B0D799C480DE}"/>
            </c:ext>
          </c:extLst>
        </c:ser>
        <c:dLbls>
          <c:showLegendKey val="0"/>
          <c:showVal val="0"/>
          <c:showCatName val="0"/>
          <c:showSerName val="0"/>
          <c:showPercent val="0"/>
          <c:showBubbleSize val="0"/>
        </c:dLbls>
        <c:marker val="1"/>
        <c:smooth val="0"/>
        <c:axId val="139884032"/>
        <c:axId val="139885952"/>
      </c:lineChart>
      <c:dateAx>
        <c:axId val="139884032"/>
        <c:scaling>
          <c:orientation val="minMax"/>
        </c:scaling>
        <c:delete val="1"/>
        <c:axPos val="b"/>
        <c:numFmt formatCode="&quot;H&quot;yy" sourceLinked="1"/>
        <c:majorTickMark val="none"/>
        <c:minorTickMark val="none"/>
        <c:tickLblPos val="none"/>
        <c:crossAx val="139885952"/>
        <c:crosses val="autoZero"/>
        <c:auto val="1"/>
        <c:lblOffset val="100"/>
        <c:baseTimeUnit val="years"/>
      </c:dateAx>
      <c:valAx>
        <c:axId val="1398859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40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Relationships xmlns="http://schemas.openxmlformats.org/package/2006/relationships"><Relationship Id="rId1" Target="../charts/chart1.xml" Type="http://schemas.openxmlformats.org/officeDocument/2006/relationships/chart"/><Relationship Id="rId10" Target="../charts/chart10.xml" Type="http://schemas.openxmlformats.org/officeDocument/2006/relationships/chart"/><Relationship Id="rId11" Target="../charts/chart11.xml" Type="http://schemas.openxmlformats.org/officeDocument/2006/relationships/chart"/><Relationship Id="rId2" Target="../charts/chart2.xml" Type="http://schemas.openxmlformats.org/officeDocument/2006/relationships/chart"/><Relationship Id="rId3" Target="../charts/chart3.xml" Type="http://schemas.openxmlformats.org/officeDocument/2006/relationships/chart"/><Relationship Id="rId4" Target="../charts/chart4.xml" Type="http://schemas.openxmlformats.org/officeDocument/2006/relationships/chart"/><Relationship Id="rId5" Target="../charts/chart5.xml" Type="http://schemas.openxmlformats.org/officeDocument/2006/relationships/chart"/><Relationship Id="rId6" Target="../charts/chart6.xml" Type="http://schemas.openxmlformats.org/officeDocument/2006/relationships/chart"/><Relationship Id="rId7" Target="../charts/chart7.xml" Type="http://schemas.openxmlformats.org/officeDocument/2006/relationships/chart"/><Relationship Id="rId8" Target="../charts/chart8.xml" Type="http://schemas.openxmlformats.org/officeDocument/2006/relationships/chart"/><Relationship Id="rId9" Target="../charts/chart9.xml" Type="http://schemas.openxmlformats.org/officeDocument/2006/relationships/chart"/></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【1,182.11】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【85.67】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【42.22】</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【220.62】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【73.78】</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I1" zoomScale="75" zoomScaleNormal="75" workbookViewId="0">
      <selection activeCell="CJ29" sqref="CJ29"/>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67" t="s">
        <v>0</v>
      </c>
      <c r="C2" s="67"/>
      <c r="D2" s="67"/>
      <c r="E2" s="67"/>
      <c r="F2" s="67"/>
      <c r="G2" s="67"/>
      <c r="H2" s="67"/>
      <c r="I2" s="67"/>
      <c r="J2" s="67"/>
      <c r="K2" s="67"/>
      <c r="L2" s="67"/>
      <c r="M2" s="67"/>
      <c r="N2" s="67"/>
      <c r="O2" s="67"/>
      <c r="P2" s="67"/>
      <c r="Q2" s="67"/>
      <c r="R2" s="67"/>
      <c r="S2" s="67"/>
      <c r="T2" s="67"/>
      <c r="U2" s="67"/>
      <c r="V2" s="67"/>
      <c r="W2" s="67"/>
      <c r="X2" s="67"/>
      <c r="Y2" s="67"/>
      <c r="Z2" s="67"/>
      <c r="AA2" s="67"/>
      <c r="AB2" s="67"/>
      <c r="AC2" s="67"/>
      <c r="AD2" s="67"/>
      <c r="AE2" s="67"/>
      <c r="AF2" s="67"/>
      <c r="AG2" s="67"/>
      <c r="AH2" s="67"/>
      <c r="AI2" s="67"/>
      <c r="AJ2" s="67"/>
      <c r="AK2" s="67"/>
      <c r="AL2" s="67"/>
      <c r="AM2" s="67"/>
      <c r="AN2" s="67"/>
      <c r="AO2" s="67"/>
      <c r="AP2" s="67"/>
      <c r="AQ2" s="67"/>
      <c r="AR2" s="67"/>
      <c r="AS2" s="67"/>
      <c r="AT2" s="67"/>
      <c r="AU2" s="67"/>
      <c r="AV2" s="67"/>
      <c r="AW2" s="67"/>
      <c r="AX2" s="67"/>
      <c r="AY2" s="67"/>
      <c r="AZ2" s="67"/>
      <c r="BA2" s="67"/>
      <c r="BB2" s="67"/>
      <c r="BC2" s="67"/>
      <c r="BD2" s="67"/>
      <c r="BE2" s="67"/>
      <c r="BF2" s="67"/>
      <c r="BG2" s="67"/>
      <c r="BH2" s="67"/>
      <c r="BI2" s="67"/>
      <c r="BJ2" s="67"/>
      <c r="BK2" s="67"/>
      <c r="BL2" s="67"/>
      <c r="BM2" s="67"/>
      <c r="BN2" s="67"/>
      <c r="BO2" s="67"/>
      <c r="BP2" s="67"/>
      <c r="BQ2" s="67"/>
      <c r="BR2" s="67"/>
      <c r="BS2" s="67"/>
      <c r="BT2" s="67"/>
      <c r="BU2" s="67"/>
      <c r="BV2" s="67"/>
      <c r="BW2" s="67"/>
      <c r="BX2" s="67"/>
      <c r="BY2" s="67"/>
      <c r="BZ2" s="67"/>
    </row>
    <row r="3" spans="1:78" ht="9.75" customHeight="1" x14ac:dyDescent="0.15">
      <c r="A3" s="2"/>
      <c r="B3" s="67"/>
      <c r="C3" s="67"/>
      <c r="D3" s="67"/>
      <c r="E3" s="67"/>
      <c r="F3" s="67"/>
      <c r="G3" s="67"/>
      <c r="H3" s="67"/>
      <c r="I3" s="67"/>
      <c r="J3" s="67"/>
      <c r="K3" s="67"/>
      <c r="L3" s="67"/>
      <c r="M3" s="67"/>
      <c r="N3" s="67"/>
      <c r="O3" s="67"/>
      <c r="P3" s="67"/>
      <c r="Q3" s="67"/>
      <c r="R3" s="67"/>
      <c r="S3" s="67"/>
      <c r="T3" s="67"/>
      <c r="U3" s="67"/>
      <c r="V3" s="67"/>
      <c r="W3" s="67"/>
      <c r="X3" s="67"/>
      <c r="Y3" s="67"/>
      <c r="Z3" s="67"/>
      <c r="AA3" s="67"/>
      <c r="AB3" s="67"/>
      <c r="AC3" s="67"/>
      <c r="AD3" s="67"/>
      <c r="AE3" s="67"/>
      <c r="AF3" s="67"/>
      <c r="AG3" s="67"/>
      <c r="AH3" s="67"/>
      <c r="AI3" s="67"/>
      <c r="AJ3" s="67"/>
      <c r="AK3" s="67"/>
      <c r="AL3" s="67"/>
      <c r="AM3" s="67"/>
      <c r="AN3" s="67"/>
      <c r="AO3" s="67"/>
      <c r="AP3" s="67"/>
      <c r="AQ3" s="67"/>
      <c r="AR3" s="67"/>
      <c r="AS3" s="67"/>
      <c r="AT3" s="67"/>
      <c r="AU3" s="67"/>
      <c r="AV3" s="67"/>
      <c r="AW3" s="67"/>
      <c r="AX3" s="67"/>
      <c r="AY3" s="67"/>
      <c r="AZ3" s="67"/>
      <c r="BA3" s="67"/>
      <c r="BB3" s="67"/>
      <c r="BC3" s="67"/>
      <c r="BD3" s="67"/>
      <c r="BE3" s="67"/>
      <c r="BF3" s="67"/>
      <c r="BG3" s="67"/>
      <c r="BH3" s="67"/>
      <c r="BI3" s="67"/>
      <c r="BJ3" s="67"/>
      <c r="BK3" s="67"/>
      <c r="BL3" s="67"/>
      <c r="BM3" s="67"/>
      <c r="BN3" s="67"/>
      <c r="BO3" s="67"/>
      <c r="BP3" s="67"/>
      <c r="BQ3" s="67"/>
      <c r="BR3" s="67"/>
      <c r="BS3" s="67"/>
      <c r="BT3" s="67"/>
      <c r="BU3" s="67"/>
      <c r="BV3" s="67"/>
      <c r="BW3" s="67"/>
      <c r="BX3" s="67"/>
      <c r="BY3" s="67"/>
      <c r="BZ3" s="67"/>
    </row>
    <row r="4" spans="1:78" ht="9.75" customHeight="1" x14ac:dyDescent="0.15">
      <c r="A4" s="2"/>
      <c r="B4" s="67"/>
      <c r="C4" s="67"/>
      <c r="D4" s="67"/>
      <c r="E4" s="67"/>
      <c r="F4" s="67"/>
      <c r="G4" s="67"/>
      <c r="H4" s="67"/>
      <c r="I4" s="67"/>
      <c r="J4" s="67"/>
      <c r="K4" s="67"/>
      <c r="L4" s="67"/>
      <c r="M4" s="67"/>
      <c r="N4" s="67"/>
      <c r="O4" s="67"/>
      <c r="P4" s="67"/>
      <c r="Q4" s="67"/>
      <c r="R4" s="67"/>
      <c r="S4" s="67"/>
      <c r="T4" s="67"/>
      <c r="U4" s="67"/>
      <c r="V4" s="67"/>
      <c r="W4" s="67"/>
      <c r="X4" s="67"/>
      <c r="Y4" s="67"/>
      <c r="Z4" s="67"/>
      <c r="AA4" s="67"/>
      <c r="AB4" s="67"/>
      <c r="AC4" s="67"/>
      <c r="AD4" s="67"/>
      <c r="AE4" s="67"/>
      <c r="AF4" s="67"/>
      <c r="AG4" s="67"/>
      <c r="AH4" s="67"/>
      <c r="AI4" s="67"/>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7"/>
      <c r="BR4" s="67"/>
      <c r="BS4" s="67"/>
      <c r="BT4" s="67"/>
      <c r="BU4" s="67"/>
      <c r="BV4" s="67"/>
      <c r="BW4" s="67"/>
      <c r="BX4" s="67"/>
      <c r="BY4" s="67"/>
      <c r="BZ4" s="67"/>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68" t="str">
        <f>データ!H6</f>
        <v>青森県　東通村</v>
      </c>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51" t="s">
        <v>1</v>
      </c>
      <c r="C7" s="51"/>
      <c r="D7" s="51"/>
      <c r="E7" s="51"/>
      <c r="F7" s="51"/>
      <c r="G7" s="51"/>
      <c r="H7" s="51"/>
      <c r="I7" s="51" t="s">
        <v>2</v>
      </c>
      <c r="J7" s="51"/>
      <c r="K7" s="51"/>
      <c r="L7" s="51"/>
      <c r="M7" s="51"/>
      <c r="N7" s="51"/>
      <c r="O7" s="51"/>
      <c r="P7" s="51" t="s">
        <v>3</v>
      </c>
      <c r="Q7" s="51"/>
      <c r="R7" s="51"/>
      <c r="S7" s="51"/>
      <c r="T7" s="51"/>
      <c r="U7" s="51"/>
      <c r="V7" s="51"/>
      <c r="W7" s="51" t="s">
        <v>4</v>
      </c>
      <c r="X7" s="51"/>
      <c r="Y7" s="51"/>
      <c r="Z7" s="51"/>
      <c r="AA7" s="51"/>
      <c r="AB7" s="51"/>
      <c r="AC7" s="51"/>
      <c r="AD7" s="51" t="s">
        <v>5</v>
      </c>
      <c r="AE7" s="51"/>
      <c r="AF7" s="51"/>
      <c r="AG7" s="51"/>
      <c r="AH7" s="51"/>
      <c r="AI7" s="51"/>
      <c r="AJ7" s="51"/>
      <c r="AK7" s="3"/>
      <c r="AL7" s="51" t="s">
        <v>6</v>
      </c>
      <c r="AM7" s="51"/>
      <c r="AN7" s="51"/>
      <c r="AO7" s="51"/>
      <c r="AP7" s="51"/>
      <c r="AQ7" s="51"/>
      <c r="AR7" s="51"/>
      <c r="AS7" s="51"/>
      <c r="AT7" s="51" t="s">
        <v>7</v>
      </c>
      <c r="AU7" s="51"/>
      <c r="AV7" s="51"/>
      <c r="AW7" s="51"/>
      <c r="AX7" s="51"/>
      <c r="AY7" s="51"/>
      <c r="AZ7" s="51"/>
      <c r="BA7" s="51"/>
      <c r="BB7" s="51" t="s">
        <v>8</v>
      </c>
      <c r="BC7" s="51"/>
      <c r="BD7" s="51"/>
      <c r="BE7" s="51"/>
      <c r="BF7" s="51"/>
      <c r="BG7" s="51"/>
      <c r="BH7" s="51"/>
      <c r="BI7" s="51"/>
      <c r="BJ7" s="3"/>
      <c r="BK7" s="3"/>
      <c r="BL7" s="69" t="s">
        <v>9</v>
      </c>
      <c r="BM7" s="70"/>
      <c r="BN7" s="70"/>
      <c r="BO7" s="70"/>
      <c r="BP7" s="70"/>
      <c r="BQ7" s="70"/>
      <c r="BR7" s="70"/>
      <c r="BS7" s="70"/>
      <c r="BT7" s="70"/>
      <c r="BU7" s="70"/>
      <c r="BV7" s="70"/>
      <c r="BW7" s="70"/>
      <c r="BX7" s="70"/>
      <c r="BY7" s="71"/>
    </row>
    <row r="8" spans="1:78" ht="18.75" customHeight="1" x14ac:dyDescent="0.15">
      <c r="A8" s="2"/>
      <c r="B8" s="65" t="str">
        <f>データ!I6</f>
        <v>法非適用</v>
      </c>
      <c r="C8" s="65"/>
      <c r="D8" s="65"/>
      <c r="E8" s="65"/>
      <c r="F8" s="65"/>
      <c r="G8" s="65"/>
      <c r="H8" s="65"/>
      <c r="I8" s="65" t="str">
        <f>データ!J6</f>
        <v>下水道事業</v>
      </c>
      <c r="J8" s="65"/>
      <c r="K8" s="65"/>
      <c r="L8" s="65"/>
      <c r="M8" s="65"/>
      <c r="N8" s="65"/>
      <c r="O8" s="65"/>
      <c r="P8" s="65" t="str">
        <f>データ!K6</f>
        <v>特定環境保全公共下水道</v>
      </c>
      <c r="Q8" s="65"/>
      <c r="R8" s="65"/>
      <c r="S8" s="65"/>
      <c r="T8" s="65"/>
      <c r="U8" s="65"/>
      <c r="V8" s="65"/>
      <c r="W8" s="65" t="str">
        <f>データ!L6</f>
        <v>D2</v>
      </c>
      <c r="X8" s="65"/>
      <c r="Y8" s="65"/>
      <c r="Z8" s="65"/>
      <c r="AA8" s="65"/>
      <c r="AB8" s="65"/>
      <c r="AC8" s="65"/>
      <c r="AD8" s="66" t="str">
        <f>データ!$M$6</f>
        <v>非設置</v>
      </c>
      <c r="AE8" s="66"/>
      <c r="AF8" s="66"/>
      <c r="AG8" s="66"/>
      <c r="AH8" s="66"/>
      <c r="AI8" s="66"/>
      <c r="AJ8" s="66"/>
      <c r="AK8" s="3"/>
      <c r="AL8" s="45">
        <f>データ!S6</f>
        <v>5923</v>
      </c>
      <c r="AM8" s="45"/>
      <c r="AN8" s="45"/>
      <c r="AO8" s="45"/>
      <c r="AP8" s="45"/>
      <c r="AQ8" s="45"/>
      <c r="AR8" s="45"/>
      <c r="AS8" s="45"/>
      <c r="AT8" s="46">
        <f>データ!T6</f>
        <v>295.32</v>
      </c>
      <c r="AU8" s="46"/>
      <c r="AV8" s="46"/>
      <c r="AW8" s="46"/>
      <c r="AX8" s="46"/>
      <c r="AY8" s="46"/>
      <c r="AZ8" s="46"/>
      <c r="BA8" s="46"/>
      <c r="BB8" s="46">
        <f>データ!U6</f>
        <v>20.059999999999999</v>
      </c>
      <c r="BC8" s="46"/>
      <c r="BD8" s="46"/>
      <c r="BE8" s="46"/>
      <c r="BF8" s="46"/>
      <c r="BG8" s="46"/>
      <c r="BH8" s="46"/>
      <c r="BI8" s="46"/>
      <c r="BJ8" s="3"/>
      <c r="BK8" s="3"/>
      <c r="BL8" s="61" t="s">
        <v>10</v>
      </c>
      <c r="BM8" s="62"/>
      <c r="BN8" s="63" t="s">
        <v>11</v>
      </c>
      <c r="BO8" s="63"/>
      <c r="BP8" s="63"/>
      <c r="BQ8" s="63"/>
      <c r="BR8" s="63"/>
      <c r="BS8" s="63"/>
      <c r="BT8" s="63"/>
      <c r="BU8" s="63"/>
      <c r="BV8" s="63"/>
      <c r="BW8" s="63"/>
      <c r="BX8" s="63"/>
      <c r="BY8" s="64"/>
    </row>
    <row r="9" spans="1:78" ht="18.75" customHeight="1" x14ac:dyDescent="0.15">
      <c r="A9" s="2"/>
      <c r="B9" s="51" t="s">
        <v>12</v>
      </c>
      <c r="C9" s="51"/>
      <c r="D9" s="51"/>
      <c r="E9" s="51"/>
      <c r="F9" s="51"/>
      <c r="G9" s="51"/>
      <c r="H9" s="51"/>
      <c r="I9" s="51" t="s">
        <v>13</v>
      </c>
      <c r="J9" s="51"/>
      <c r="K9" s="51"/>
      <c r="L9" s="51"/>
      <c r="M9" s="51"/>
      <c r="N9" s="51"/>
      <c r="O9" s="51"/>
      <c r="P9" s="51" t="s">
        <v>14</v>
      </c>
      <c r="Q9" s="51"/>
      <c r="R9" s="51"/>
      <c r="S9" s="51"/>
      <c r="T9" s="51"/>
      <c r="U9" s="51"/>
      <c r="V9" s="51"/>
      <c r="W9" s="51" t="s">
        <v>15</v>
      </c>
      <c r="X9" s="51"/>
      <c r="Y9" s="51"/>
      <c r="Z9" s="51"/>
      <c r="AA9" s="51"/>
      <c r="AB9" s="51"/>
      <c r="AC9" s="51"/>
      <c r="AD9" s="51" t="s">
        <v>16</v>
      </c>
      <c r="AE9" s="51"/>
      <c r="AF9" s="51"/>
      <c r="AG9" s="51"/>
      <c r="AH9" s="51"/>
      <c r="AI9" s="51"/>
      <c r="AJ9" s="51"/>
      <c r="AK9" s="3"/>
      <c r="AL9" s="51" t="s">
        <v>17</v>
      </c>
      <c r="AM9" s="51"/>
      <c r="AN9" s="51"/>
      <c r="AO9" s="51"/>
      <c r="AP9" s="51"/>
      <c r="AQ9" s="51"/>
      <c r="AR9" s="51"/>
      <c r="AS9" s="51"/>
      <c r="AT9" s="51" t="s">
        <v>18</v>
      </c>
      <c r="AU9" s="51"/>
      <c r="AV9" s="51"/>
      <c r="AW9" s="51"/>
      <c r="AX9" s="51"/>
      <c r="AY9" s="51"/>
      <c r="AZ9" s="51"/>
      <c r="BA9" s="51"/>
      <c r="BB9" s="51" t="s">
        <v>19</v>
      </c>
      <c r="BC9" s="51"/>
      <c r="BD9" s="51"/>
      <c r="BE9" s="51"/>
      <c r="BF9" s="51"/>
      <c r="BG9" s="51"/>
      <c r="BH9" s="51"/>
      <c r="BI9" s="51"/>
      <c r="BJ9" s="3"/>
      <c r="BK9" s="3"/>
      <c r="BL9" s="52" t="s">
        <v>20</v>
      </c>
      <c r="BM9" s="53"/>
      <c r="BN9" s="54" t="s">
        <v>21</v>
      </c>
      <c r="BO9" s="54"/>
      <c r="BP9" s="54"/>
      <c r="BQ9" s="54"/>
      <c r="BR9" s="54"/>
      <c r="BS9" s="54"/>
      <c r="BT9" s="54"/>
      <c r="BU9" s="54"/>
      <c r="BV9" s="54"/>
      <c r="BW9" s="54"/>
      <c r="BX9" s="54"/>
      <c r="BY9" s="55"/>
    </row>
    <row r="10" spans="1:78" ht="18.75" customHeight="1" x14ac:dyDescent="0.15">
      <c r="A10" s="2"/>
      <c r="B10" s="46" t="str">
        <f>データ!N6</f>
        <v>-</v>
      </c>
      <c r="C10" s="46"/>
      <c r="D10" s="46"/>
      <c r="E10" s="46"/>
      <c r="F10" s="46"/>
      <c r="G10" s="46"/>
      <c r="H10" s="46"/>
      <c r="I10" s="46" t="str">
        <f>データ!O6</f>
        <v>該当数値なし</v>
      </c>
      <c r="J10" s="46"/>
      <c r="K10" s="46"/>
      <c r="L10" s="46"/>
      <c r="M10" s="46"/>
      <c r="N10" s="46"/>
      <c r="O10" s="46"/>
      <c r="P10" s="46">
        <f>データ!P6</f>
        <v>11.34</v>
      </c>
      <c r="Q10" s="46"/>
      <c r="R10" s="46"/>
      <c r="S10" s="46"/>
      <c r="T10" s="46"/>
      <c r="U10" s="46"/>
      <c r="V10" s="46"/>
      <c r="W10" s="46">
        <f>データ!Q6</f>
        <v>97.09</v>
      </c>
      <c r="X10" s="46"/>
      <c r="Y10" s="46"/>
      <c r="Z10" s="46"/>
      <c r="AA10" s="46"/>
      <c r="AB10" s="46"/>
      <c r="AC10" s="46"/>
      <c r="AD10" s="45">
        <f>データ!R6</f>
        <v>3080</v>
      </c>
      <c r="AE10" s="45"/>
      <c r="AF10" s="45"/>
      <c r="AG10" s="45"/>
      <c r="AH10" s="45"/>
      <c r="AI10" s="45"/>
      <c r="AJ10" s="45"/>
      <c r="AK10" s="2"/>
      <c r="AL10" s="45">
        <f>データ!V6</f>
        <v>663</v>
      </c>
      <c r="AM10" s="45"/>
      <c r="AN10" s="45"/>
      <c r="AO10" s="45"/>
      <c r="AP10" s="45"/>
      <c r="AQ10" s="45"/>
      <c r="AR10" s="45"/>
      <c r="AS10" s="45"/>
      <c r="AT10" s="46">
        <f>データ!W6</f>
        <v>0.69</v>
      </c>
      <c r="AU10" s="46"/>
      <c r="AV10" s="46"/>
      <c r="AW10" s="46"/>
      <c r="AX10" s="46"/>
      <c r="AY10" s="46"/>
      <c r="AZ10" s="46"/>
      <c r="BA10" s="46"/>
      <c r="BB10" s="46">
        <f>データ!X6</f>
        <v>960.87</v>
      </c>
      <c r="BC10" s="46"/>
      <c r="BD10" s="46"/>
      <c r="BE10" s="46"/>
      <c r="BF10" s="46"/>
      <c r="BG10" s="46"/>
      <c r="BH10" s="46"/>
      <c r="BI10" s="46"/>
      <c r="BJ10" s="2"/>
      <c r="BK10" s="2"/>
      <c r="BL10" s="47" t="s">
        <v>22</v>
      </c>
      <c r="BM10" s="48"/>
      <c r="BN10" s="49" t="s">
        <v>23</v>
      </c>
      <c r="BO10" s="49"/>
      <c r="BP10" s="49"/>
      <c r="BQ10" s="49"/>
      <c r="BR10" s="49"/>
      <c r="BS10" s="49"/>
      <c r="BT10" s="49"/>
      <c r="BU10" s="49"/>
      <c r="BV10" s="49"/>
      <c r="BW10" s="49"/>
      <c r="BX10" s="49"/>
      <c r="BY10" s="50"/>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118</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116</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117</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x14ac:dyDescent="0.15">
      <c r="C84" s="2"/>
    </row>
    <row r="85" spans="1:78" hidden="1" x14ac:dyDescent="0.15">
      <c r="B85" s="12" t="s">
        <v>31</v>
      </c>
      <c r="C85" s="12"/>
      <c r="D85" s="12"/>
      <c r="E85" s="12" t="s">
        <v>32</v>
      </c>
      <c r="F85" s="12" t="s">
        <v>33</v>
      </c>
      <c r="G85" s="12" t="s">
        <v>34</v>
      </c>
      <c r="H85" s="12" t="s">
        <v>35</v>
      </c>
      <c r="I85" s="12" t="s">
        <v>36</v>
      </c>
      <c r="J85" s="12" t="s">
        <v>37</v>
      </c>
      <c r="K85" s="12" t="s">
        <v>38</v>
      </c>
      <c r="L85" s="12" t="s">
        <v>39</v>
      </c>
      <c r="M85" s="12" t="s">
        <v>40</v>
      </c>
      <c r="N85" s="12" t="s">
        <v>41</v>
      </c>
      <c r="O85" s="12" t="s">
        <v>42</v>
      </c>
    </row>
    <row r="86" spans="1:78" hidden="1" x14ac:dyDescent="0.15">
      <c r="B86" s="12"/>
      <c r="C86" s="12"/>
      <c r="D86" s="12"/>
      <c r="E86" s="12" t="str">
        <f>データ!AI6</f>
        <v/>
      </c>
      <c r="F86" s="12" t="s">
        <v>43</v>
      </c>
      <c r="G86" s="12" t="s">
        <v>44</v>
      </c>
      <c r="H86" s="12" t="str">
        <f>データ!BP6</f>
        <v>【1,182.11】</v>
      </c>
      <c r="I86" s="12" t="str">
        <f>データ!CA6</f>
        <v>【73.78】</v>
      </c>
      <c r="J86" s="12" t="str">
        <f>データ!CL6</f>
        <v>【220.62】</v>
      </c>
      <c r="K86" s="12" t="str">
        <f>データ!CW6</f>
        <v>【42.22】</v>
      </c>
      <c r="L86" s="12" t="str">
        <f>データ!DH6</f>
        <v>【85.67】</v>
      </c>
      <c r="M86" s="12" t="s">
        <v>43</v>
      </c>
      <c r="N86" s="12" t="s">
        <v>43</v>
      </c>
      <c r="O86" s="12" t="str">
        <f>データ!EO6</f>
        <v>【0.13】</v>
      </c>
    </row>
  </sheetData>
  <sheetProtection algorithmName="SHA-512" hashValue="AnFhxy9fSoWuU5mAPWG3CuEfRVr2JAV6/3d9wC2HIZvpwKMMP3gg6b+yX6CBX1kHRN57Q8UOz9+wV6F9hguAqw==" saltValue="u52lZvK+rSOJMMT8sV/1/A=="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P9:V9"/>
    <mergeCell ref="W9:AC9"/>
    <mergeCell ref="AD9:AJ9"/>
    <mergeCell ref="AL8:AS8"/>
    <mergeCell ref="AL9:AS9"/>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AL10:AS10"/>
    <mergeCell ref="AT10:BA10"/>
    <mergeCell ref="BB10:BI10"/>
    <mergeCell ref="BL10:BM10"/>
    <mergeCell ref="BN10:BY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3"/>
  <sheetViews>
    <sheetView showGridLines="0" workbookViewId="0"/>
  </sheetViews>
  <sheetFormatPr defaultRowHeight="13.5" x14ac:dyDescent="0.15"/>
  <cols>
    <col min="2" max="144" width="11.875" customWidth="1"/>
  </cols>
  <sheetData>
    <row r="1" spans="1:145" x14ac:dyDescent="0.15">
      <c r="A1" t="s">
        <v>45</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5" x14ac:dyDescent="0.15">
      <c r="A2" s="14" t="s">
        <v>46</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5" x14ac:dyDescent="0.15">
      <c r="A3" s="14" t="s">
        <v>47</v>
      </c>
      <c r="B3" s="15" t="s">
        <v>48</v>
      </c>
      <c r="C3" s="15" t="s">
        <v>49</v>
      </c>
      <c r="D3" s="15" t="s">
        <v>50</v>
      </c>
      <c r="E3" s="15" t="s">
        <v>51</v>
      </c>
      <c r="F3" s="15" t="s">
        <v>52</v>
      </c>
      <c r="G3" s="15" t="s">
        <v>53</v>
      </c>
      <c r="H3" s="73" t="s">
        <v>54</v>
      </c>
      <c r="I3" s="74"/>
      <c r="J3" s="74"/>
      <c r="K3" s="74"/>
      <c r="L3" s="74"/>
      <c r="M3" s="74"/>
      <c r="N3" s="74"/>
      <c r="O3" s="74"/>
      <c r="P3" s="74"/>
      <c r="Q3" s="74"/>
      <c r="R3" s="74"/>
      <c r="S3" s="74"/>
      <c r="T3" s="74"/>
      <c r="U3" s="74"/>
      <c r="V3" s="74"/>
      <c r="W3" s="74"/>
      <c r="X3" s="75"/>
      <c r="Y3" s="79" t="s">
        <v>55</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28</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5" x14ac:dyDescent="0.15">
      <c r="A4" s="14" t="s">
        <v>56</v>
      </c>
      <c r="B4" s="16"/>
      <c r="C4" s="16"/>
      <c r="D4" s="16"/>
      <c r="E4" s="16"/>
      <c r="F4" s="16"/>
      <c r="G4" s="16"/>
      <c r="H4" s="76"/>
      <c r="I4" s="77"/>
      <c r="J4" s="77"/>
      <c r="K4" s="77"/>
      <c r="L4" s="77"/>
      <c r="M4" s="77"/>
      <c r="N4" s="77"/>
      <c r="O4" s="77"/>
      <c r="P4" s="77"/>
      <c r="Q4" s="77"/>
      <c r="R4" s="77"/>
      <c r="S4" s="77"/>
      <c r="T4" s="77"/>
      <c r="U4" s="77"/>
      <c r="V4" s="77"/>
      <c r="W4" s="77"/>
      <c r="X4" s="78"/>
      <c r="Y4" s="72" t="s">
        <v>57</v>
      </c>
      <c r="Z4" s="72"/>
      <c r="AA4" s="72"/>
      <c r="AB4" s="72"/>
      <c r="AC4" s="72"/>
      <c r="AD4" s="72"/>
      <c r="AE4" s="72"/>
      <c r="AF4" s="72"/>
      <c r="AG4" s="72"/>
      <c r="AH4" s="72"/>
      <c r="AI4" s="72"/>
      <c r="AJ4" s="72" t="s">
        <v>58</v>
      </c>
      <c r="AK4" s="72"/>
      <c r="AL4" s="72"/>
      <c r="AM4" s="72"/>
      <c r="AN4" s="72"/>
      <c r="AO4" s="72"/>
      <c r="AP4" s="72"/>
      <c r="AQ4" s="72"/>
      <c r="AR4" s="72"/>
      <c r="AS4" s="72"/>
      <c r="AT4" s="72"/>
      <c r="AU4" s="72" t="s">
        <v>59</v>
      </c>
      <c r="AV4" s="72"/>
      <c r="AW4" s="72"/>
      <c r="AX4" s="72"/>
      <c r="AY4" s="72"/>
      <c r="AZ4" s="72"/>
      <c r="BA4" s="72"/>
      <c r="BB4" s="72"/>
      <c r="BC4" s="72"/>
      <c r="BD4" s="72"/>
      <c r="BE4" s="72"/>
      <c r="BF4" s="72" t="s">
        <v>60</v>
      </c>
      <c r="BG4" s="72"/>
      <c r="BH4" s="72"/>
      <c r="BI4" s="72"/>
      <c r="BJ4" s="72"/>
      <c r="BK4" s="72"/>
      <c r="BL4" s="72"/>
      <c r="BM4" s="72"/>
      <c r="BN4" s="72"/>
      <c r="BO4" s="72"/>
      <c r="BP4" s="72"/>
      <c r="BQ4" s="72" t="s">
        <v>61</v>
      </c>
      <c r="BR4" s="72"/>
      <c r="BS4" s="72"/>
      <c r="BT4" s="72"/>
      <c r="BU4" s="72"/>
      <c r="BV4" s="72"/>
      <c r="BW4" s="72"/>
      <c r="BX4" s="72"/>
      <c r="BY4" s="72"/>
      <c r="BZ4" s="72"/>
      <c r="CA4" s="72"/>
      <c r="CB4" s="72" t="s">
        <v>62</v>
      </c>
      <c r="CC4" s="72"/>
      <c r="CD4" s="72"/>
      <c r="CE4" s="72"/>
      <c r="CF4" s="72"/>
      <c r="CG4" s="72"/>
      <c r="CH4" s="72"/>
      <c r="CI4" s="72"/>
      <c r="CJ4" s="72"/>
      <c r="CK4" s="72"/>
      <c r="CL4" s="72"/>
      <c r="CM4" s="72" t="s">
        <v>63</v>
      </c>
      <c r="CN4" s="72"/>
      <c r="CO4" s="72"/>
      <c r="CP4" s="72"/>
      <c r="CQ4" s="72"/>
      <c r="CR4" s="72"/>
      <c r="CS4" s="72"/>
      <c r="CT4" s="72"/>
      <c r="CU4" s="72"/>
      <c r="CV4" s="72"/>
      <c r="CW4" s="72"/>
      <c r="CX4" s="72" t="s">
        <v>64</v>
      </c>
      <c r="CY4" s="72"/>
      <c r="CZ4" s="72"/>
      <c r="DA4" s="72"/>
      <c r="DB4" s="72"/>
      <c r="DC4" s="72"/>
      <c r="DD4" s="72"/>
      <c r="DE4" s="72"/>
      <c r="DF4" s="72"/>
      <c r="DG4" s="72"/>
      <c r="DH4" s="72"/>
      <c r="DI4" s="72" t="s">
        <v>65</v>
      </c>
      <c r="DJ4" s="72"/>
      <c r="DK4" s="72"/>
      <c r="DL4" s="72"/>
      <c r="DM4" s="72"/>
      <c r="DN4" s="72"/>
      <c r="DO4" s="72"/>
      <c r="DP4" s="72"/>
      <c r="DQ4" s="72"/>
      <c r="DR4" s="72"/>
      <c r="DS4" s="72"/>
      <c r="DT4" s="72" t="s">
        <v>66</v>
      </c>
      <c r="DU4" s="72"/>
      <c r="DV4" s="72"/>
      <c r="DW4" s="72"/>
      <c r="DX4" s="72"/>
      <c r="DY4" s="72"/>
      <c r="DZ4" s="72"/>
      <c r="EA4" s="72"/>
      <c r="EB4" s="72"/>
      <c r="EC4" s="72"/>
      <c r="ED4" s="72"/>
      <c r="EE4" s="72" t="s">
        <v>67</v>
      </c>
      <c r="EF4" s="72"/>
      <c r="EG4" s="72"/>
      <c r="EH4" s="72"/>
      <c r="EI4" s="72"/>
      <c r="EJ4" s="72"/>
      <c r="EK4" s="72"/>
      <c r="EL4" s="72"/>
      <c r="EM4" s="72"/>
      <c r="EN4" s="72"/>
      <c r="EO4" s="72"/>
    </row>
    <row r="5" spans="1:145" x14ac:dyDescent="0.15">
      <c r="A5" s="14" t="s">
        <v>68</v>
      </c>
      <c r="B5" s="17"/>
      <c r="C5" s="17"/>
      <c r="D5" s="17"/>
      <c r="E5" s="17"/>
      <c r="F5" s="17"/>
      <c r="G5" s="17"/>
      <c r="H5" s="18" t="s">
        <v>69</v>
      </c>
      <c r="I5" s="18" t="s">
        <v>70</v>
      </c>
      <c r="J5" s="18" t="s">
        <v>71</v>
      </c>
      <c r="K5" s="18" t="s">
        <v>72</v>
      </c>
      <c r="L5" s="18" t="s">
        <v>73</v>
      </c>
      <c r="M5" s="18" t="s">
        <v>5</v>
      </c>
      <c r="N5" s="18" t="s">
        <v>74</v>
      </c>
      <c r="O5" s="18" t="s">
        <v>75</v>
      </c>
      <c r="P5" s="18" t="s">
        <v>76</v>
      </c>
      <c r="Q5" s="18" t="s">
        <v>77</v>
      </c>
      <c r="R5" s="18" t="s">
        <v>78</v>
      </c>
      <c r="S5" s="18" t="s">
        <v>79</v>
      </c>
      <c r="T5" s="18" t="s">
        <v>80</v>
      </c>
      <c r="U5" s="18" t="s">
        <v>81</v>
      </c>
      <c r="V5" s="18" t="s">
        <v>82</v>
      </c>
      <c r="W5" s="18" t="s">
        <v>83</v>
      </c>
      <c r="X5" s="18" t="s">
        <v>84</v>
      </c>
      <c r="Y5" s="18" t="s">
        <v>85</v>
      </c>
      <c r="Z5" s="18" t="s">
        <v>86</v>
      </c>
      <c r="AA5" s="18" t="s">
        <v>87</v>
      </c>
      <c r="AB5" s="18" t="s">
        <v>88</v>
      </c>
      <c r="AC5" s="18" t="s">
        <v>89</v>
      </c>
      <c r="AD5" s="18" t="s">
        <v>90</v>
      </c>
      <c r="AE5" s="18" t="s">
        <v>91</v>
      </c>
      <c r="AF5" s="18" t="s">
        <v>92</v>
      </c>
      <c r="AG5" s="18" t="s">
        <v>93</v>
      </c>
      <c r="AH5" s="18" t="s">
        <v>94</v>
      </c>
      <c r="AI5" s="18" t="s">
        <v>31</v>
      </c>
      <c r="AJ5" s="18" t="s">
        <v>85</v>
      </c>
      <c r="AK5" s="18" t="s">
        <v>86</v>
      </c>
      <c r="AL5" s="18" t="s">
        <v>87</v>
      </c>
      <c r="AM5" s="18" t="s">
        <v>88</v>
      </c>
      <c r="AN5" s="18" t="s">
        <v>89</v>
      </c>
      <c r="AO5" s="18" t="s">
        <v>90</v>
      </c>
      <c r="AP5" s="18" t="s">
        <v>91</v>
      </c>
      <c r="AQ5" s="18" t="s">
        <v>92</v>
      </c>
      <c r="AR5" s="18" t="s">
        <v>93</v>
      </c>
      <c r="AS5" s="18" t="s">
        <v>94</v>
      </c>
      <c r="AT5" s="18" t="s">
        <v>95</v>
      </c>
      <c r="AU5" s="18" t="s">
        <v>85</v>
      </c>
      <c r="AV5" s="18" t="s">
        <v>86</v>
      </c>
      <c r="AW5" s="18" t="s">
        <v>87</v>
      </c>
      <c r="AX5" s="18" t="s">
        <v>88</v>
      </c>
      <c r="AY5" s="18" t="s">
        <v>89</v>
      </c>
      <c r="AZ5" s="18" t="s">
        <v>90</v>
      </c>
      <c r="BA5" s="18" t="s">
        <v>91</v>
      </c>
      <c r="BB5" s="18" t="s">
        <v>92</v>
      </c>
      <c r="BC5" s="18" t="s">
        <v>93</v>
      </c>
      <c r="BD5" s="18" t="s">
        <v>94</v>
      </c>
      <c r="BE5" s="18" t="s">
        <v>95</v>
      </c>
      <c r="BF5" s="18" t="s">
        <v>85</v>
      </c>
      <c r="BG5" s="18" t="s">
        <v>86</v>
      </c>
      <c r="BH5" s="18" t="s">
        <v>87</v>
      </c>
      <c r="BI5" s="18" t="s">
        <v>88</v>
      </c>
      <c r="BJ5" s="18" t="s">
        <v>89</v>
      </c>
      <c r="BK5" s="18" t="s">
        <v>90</v>
      </c>
      <c r="BL5" s="18" t="s">
        <v>91</v>
      </c>
      <c r="BM5" s="18" t="s">
        <v>92</v>
      </c>
      <c r="BN5" s="18" t="s">
        <v>93</v>
      </c>
      <c r="BO5" s="18" t="s">
        <v>94</v>
      </c>
      <c r="BP5" s="18" t="s">
        <v>95</v>
      </c>
      <c r="BQ5" s="18" t="s">
        <v>85</v>
      </c>
      <c r="BR5" s="18" t="s">
        <v>86</v>
      </c>
      <c r="BS5" s="18" t="s">
        <v>87</v>
      </c>
      <c r="BT5" s="18" t="s">
        <v>88</v>
      </c>
      <c r="BU5" s="18" t="s">
        <v>89</v>
      </c>
      <c r="BV5" s="18" t="s">
        <v>90</v>
      </c>
      <c r="BW5" s="18" t="s">
        <v>91</v>
      </c>
      <c r="BX5" s="18" t="s">
        <v>92</v>
      </c>
      <c r="BY5" s="18" t="s">
        <v>93</v>
      </c>
      <c r="BZ5" s="18" t="s">
        <v>94</v>
      </c>
      <c r="CA5" s="18" t="s">
        <v>95</v>
      </c>
      <c r="CB5" s="18" t="s">
        <v>85</v>
      </c>
      <c r="CC5" s="18" t="s">
        <v>86</v>
      </c>
      <c r="CD5" s="18" t="s">
        <v>87</v>
      </c>
      <c r="CE5" s="18" t="s">
        <v>88</v>
      </c>
      <c r="CF5" s="18" t="s">
        <v>89</v>
      </c>
      <c r="CG5" s="18" t="s">
        <v>90</v>
      </c>
      <c r="CH5" s="18" t="s">
        <v>91</v>
      </c>
      <c r="CI5" s="18" t="s">
        <v>92</v>
      </c>
      <c r="CJ5" s="18" t="s">
        <v>93</v>
      </c>
      <c r="CK5" s="18" t="s">
        <v>94</v>
      </c>
      <c r="CL5" s="18" t="s">
        <v>95</v>
      </c>
      <c r="CM5" s="18" t="s">
        <v>85</v>
      </c>
      <c r="CN5" s="18" t="s">
        <v>86</v>
      </c>
      <c r="CO5" s="18" t="s">
        <v>87</v>
      </c>
      <c r="CP5" s="18" t="s">
        <v>88</v>
      </c>
      <c r="CQ5" s="18" t="s">
        <v>89</v>
      </c>
      <c r="CR5" s="18" t="s">
        <v>90</v>
      </c>
      <c r="CS5" s="18" t="s">
        <v>91</v>
      </c>
      <c r="CT5" s="18" t="s">
        <v>92</v>
      </c>
      <c r="CU5" s="18" t="s">
        <v>93</v>
      </c>
      <c r="CV5" s="18" t="s">
        <v>94</v>
      </c>
      <c r="CW5" s="18" t="s">
        <v>95</v>
      </c>
      <c r="CX5" s="18" t="s">
        <v>85</v>
      </c>
      <c r="CY5" s="18" t="s">
        <v>86</v>
      </c>
      <c r="CZ5" s="18" t="s">
        <v>87</v>
      </c>
      <c r="DA5" s="18" t="s">
        <v>88</v>
      </c>
      <c r="DB5" s="18" t="s">
        <v>89</v>
      </c>
      <c r="DC5" s="18" t="s">
        <v>90</v>
      </c>
      <c r="DD5" s="18" t="s">
        <v>91</v>
      </c>
      <c r="DE5" s="18" t="s">
        <v>92</v>
      </c>
      <c r="DF5" s="18" t="s">
        <v>93</v>
      </c>
      <c r="DG5" s="18" t="s">
        <v>94</v>
      </c>
      <c r="DH5" s="18" t="s">
        <v>95</v>
      </c>
      <c r="DI5" s="18" t="s">
        <v>85</v>
      </c>
      <c r="DJ5" s="18" t="s">
        <v>86</v>
      </c>
      <c r="DK5" s="18" t="s">
        <v>87</v>
      </c>
      <c r="DL5" s="18" t="s">
        <v>88</v>
      </c>
      <c r="DM5" s="18" t="s">
        <v>89</v>
      </c>
      <c r="DN5" s="18" t="s">
        <v>90</v>
      </c>
      <c r="DO5" s="18" t="s">
        <v>91</v>
      </c>
      <c r="DP5" s="18" t="s">
        <v>92</v>
      </c>
      <c r="DQ5" s="18" t="s">
        <v>93</v>
      </c>
      <c r="DR5" s="18" t="s">
        <v>94</v>
      </c>
      <c r="DS5" s="18" t="s">
        <v>95</v>
      </c>
      <c r="DT5" s="18" t="s">
        <v>85</v>
      </c>
      <c r="DU5" s="18" t="s">
        <v>86</v>
      </c>
      <c r="DV5" s="18" t="s">
        <v>87</v>
      </c>
      <c r="DW5" s="18" t="s">
        <v>88</v>
      </c>
      <c r="DX5" s="18" t="s">
        <v>89</v>
      </c>
      <c r="DY5" s="18" t="s">
        <v>90</v>
      </c>
      <c r="DZ5" s="18" t="s">
        <v>91</v>
      </c>
      <c r="EA5" s="18" t="s">
        <v>92</v>
      </c>
      <c r="EB5" s="18" t="s">
        <v>93</v>
      </c>
      <c r="EC5" s="18" t="s">
        <v>94</v>
      </c>
      <c r="ED5" s="18" t="s">
        <v>95</v>
      </c>
      <c r="EE5" s="18" t="s">
        <v>85</v>
      </c>
      <c r="EF5" s="18" t="s">
        <v>86</v>
      </c>
      <c r="EG5" s="18" t="s">
        <v>87</v>
      </c>
      <c r="EH5" s="18" t="s">
        <v>88</v>
      </c>
      <c r="EI5" s="18" t="s">
        <v>89</v>
      </c>
      <c r="EJ5" s="18" t="s">
        <v>90</v>
      </c>
      <c r="EK5" s="18" t="s">
        <v>91</v>
      </c>
      <c r="EL5" s="18" t="s">
        <v>92</v>
      </c>
      <c r="EM5" s="18" t="s">
        <v>93</v>
      </c>
      <c r="EN5" s="18" t="s">
        <v>94</v>
      </c>
      <c r="EO5" s="18" t="s">
        <v>95</v>
      </c>
    </row>
    <row r="6" spans="1:145" s="22" customFormat="1" x14ac:dyDescent="0.15">
      <c r="A6" s="14" t="s">
        <v>96</v>
      </c>
      <c r="B6" s="19">
        <f>B7</f>
        <v>2022</v>
      </c>
      <c r="C6" s="19">
        <f t="shared" ref="C6:X6" si="3">C7</f>
        <v>24244</v>
      </c>
      <c r="D6" s="19">
        <f t="shared" si="3"/>
        <v>47</v>
      </c>
      <c r="E6" s="19">
        <f t="shared" si="3"/>
        <v>17</v>
      </c>
      <c r="F6" s="19">
        <f t="shared" si="3"/>
        <v>4</v>
      </c>
      <c r="G6" s="19">
        <f t="shared" si="3"/>
        <v>0</v>
      </c>
      <c r="H6" s="19" t="str">
        <f t="shared" si="3"/>
        <v>青森県　東通村</v>
      </c>
      <c r="I6" s="19" t="str">
        <f t="shared" si="3"/>
        <v>法非適用</v>
      </c>
      <c r="J6" s="19" t="str">
        <f t="shared" si="3"/>
        <v>下水道事業</v>
      </c>
      <c r="K6" s="19" t="str">
        <f t="shared" si="3"/>
        <v>特定環境保全公共下水道</v>
      </c>
      <c r="L6" s="19" t="str">
        <f t="shared" si="3"/>
        <v>D2</v>
      </c>
      <c r="M6" s="19" t="str">
        <f t="shared" si="3"/>
        <v>非設置</v>
      </c>
      <c r="N6" s="20" t="str">
        <f t="shared" si="3"/>
        <v>-</v>
      </c>
      <c r="O6" s="20" t="str">
        <f t="shared" si="3"/>
        <v>該当数値なし</v>
      </c>
      <c r="P6" s="20">
        <f t="shared" si="3"/>
        <v>11.34</v>
      </c>
      <c r="Q6" s="20">
        <f t="shared" si="3"/>
        <v>97.09</v>
      </c>
      <c r="R6" s="20">
        <f t="shared" si="3"/>
        <v>3080</v>
      </c>
      <c r="S6" s="20">
        <f t="shared" si="3"/>
        <v>5923</v>
      </c>
      <c r="T6" s="20">
        <f t="shared" si="3"/>
        <v>295.32</v>
      </c>
      <c r="U6" s="20">
        <f t="shared" si="3"/>
        <v>20.059999999999999</v>
      </c>
      <c r="V6" s="20">
        <f t="shared" si="3"/>
        <v>663</v>
      </c>
      <c r="W6" s="20">
        <f t="shared" si="3"/>
        <v>0.69</v>
      </c>
      <c r="X6" s="20">
        <f t="shared" si="3"/>
        <v>960.87</v>
      </c>
      <c r="Y6" s="21">
        <f>IF(Y7="",NA(),Y7)</f>
        <v>72.489999999999995</v>
      </c>
      <c r="Z6" s="21">
        <f t="shared" ref="Z6:AH6" si="4">IF(Z7="",NA(),Z7)</f>
        <v>69.959999999999994</v>
      </c>
      <c r="AA6" s="21">
        <f t="shared" si="4"/>
        <v>68.64</v>
      </c>
      <c r="AB6" s="21">
        <f t="shared" si="4"/>
        <v>67.91</v>
      </c>
      <c r="AC6" s="21">
        <f t="shared" si="4"/>
        <v>64.05</v>
      </c>
      <c r="AD6" s="20" t="e">
        <f t="shared" si="4"/>
        <v>#N/A</v>
      </c>
      <c r="AE6" s="20" t="e">
        <f t="shared" si="4"/>
        <v>#N/A</v>
      </c>
      <c r="AF6" s="20" t="e">
        <f t="shared" si="4"/>
        <v>#N/A</v>
      </c>
      <c r="AG6" s="20" t="e">
        <f t="shared" si="4"/>
        <v>#N/A</v>
      </c>
      <c r="AH6" s="20" t="e">
        <f t="shared" si="4"/>
        <v>#N/A</v>
      </c>
      <c r="AI6" s="20" t="str">
        <f>IF(AI7="","",IF(AI7="-","【-】","【"&amp;SUBSTITUTE(TEXT(AI7,"#,##0.00"),"-","△")&amp;"】"))</f>
        <v/>
      </c>
      <c r="AJ6" s="20" t="e">
        <f>IF(AJ7="",NA(),AJ7)</f>
        <v>#N/A</v>
      </c>
      <c r="AK6" s="20" t="e">
        <f t="shared" ref="AK6:AS6" si="5">IF(AK7="",NA(),AK7)</f>
        <v>#N/A</v>
      </c>
      <c r="AL6" s="20" t="e">
        <f t="shared" si="5"/>
        <v>#N/A</v>
      </c>
      <c r="AM6" s="20" t="e">
        <f t="shared" si="5"/>
        <v>#N/A</v>
      </c>
      <c r="AN6" s="20" t="e">
        <f t="shared" si="5"/>
        <v>#N/A</v>
      </c>
      <c r="AO6" s="20" t="e">
        <f t="shared" si="5"/>
        <v>#N/A</v>
      </c>
      <c r="AP6" s="20" t="e">
        <f t="shared" si="5"/>
        <v>#N/A</v>
      </c>
      <c r="AQ6" s="20" t="e">
        <f t="shared" si="5"/>
        <v>#N/A</v>
      </c>
      <c r="AR6" s="20" t="e">
        <f t="shared" si="5"/>
        <v>#N/A</v>
      </c>
      <c r="AS6" s="20" t="e">
        <f t="shared" si="5"/>
        <v>#N/A</v>
      </c>
      <c r="AT6" s="20" t="str">
        <f>IF(AT7="","",IF(AT7="-","【-】","【"&amp;SUBSTITUTE(TEXT(AT7,"#,##0.00"),"-","△")&amp;"】"))</f>
        <v/>
      </c>
      <c r="AU6" s="20" t="e">
        <f>IF(AU7="",NA(),AU7)</f>
        <v>#N/A</v>
      </c>
      <c r="AV6" s="20" t="e">
        <f t="shared" ref="AV6:BD6" si="6">IF(AV7="",NA(),AV7)</f>
        <v>#N/A</v>
      </c>
      <c r="AW6" s="20" t="e">
        <f t="shared" si="6"/>
        <v>#N/A</v>
      </c>
      <c r="AX6" s="20" t="e">
        <f t="shared" si="6"/>
        <v>#N/A</v>
      </c>
      <c r="AY6" s="20" t="e">
        <f t="shared" si="6"/>
        <v>#N/A</v>
      </c>
      <c r="AZ6" s="20" t="e">
        <f t="shared" si="6"/>
        <v>#N/A</v>
      </c>
      <c r="BA6" s="20" t="e">
        <f t="shared" si="6"/>
        <v>#N/A</v>
      </c>
      <c r="BB6" s="20" t="e">
        <f t="shared" si="6"/>
        <v>#N/A</v>
      </c>
      <c r="BC6" s="20" t="e">
        <f t="shared" si="6"/>
        <v>#N/A</v>
      </c>
      <c r="BD6" s="20" t="e">
        <f t="shared" si="6"/>
        <v>#N/A</v>
      </c>
      <c r="BE6" s="20" t="str">
        <f>IF(BE7="","",IF(BE7="-","【-】","【"&amp;SUBSTITUTE(TEXT(BE7,"#,##0.00"),"-","△")&amp;"】"))</f>
        <v/>
      </c>
      <c r="BF6" s="20">
        <f>IF(BF7="",NA(),BF7)</f>
        <v>0</v>
      </c>
      <c r="BG6" s="20">
        <f t="shared" ref="BG6:BO6" si="7">IF(BG7="",NA(),BG7)</f>
        <v>0</v>
      </c>
      <c r="BH6" s="20">
        <f t="shared" si="7"/>
        <v>0</v>
      </c>
      <c r="BI6" s="20">
        <f t="shared" si="7"/>
        <v>0</v>
      </c>
      <c r="BJ6" s="20">
        <f t="shared" si="7"/>
        <v>0</v>
      </c>
      <c r="BK6" s="21">
        <f t="shared" si="7"/>
        <v>1194.1500000000001</v>
      </c>
      <c r="BL6" s="21">
        <f t="shared" si="7"/>
        <v>1206.79</v>
      </c>
      <c r="BM6" s="21">
        <f t="shared" si="7"/>
        <v>1258.43</v>
      </c>
      <c r="BN6" s="21">
        <f t="shared" si="7"/>
        <v>1163.75</v>
      </c>
      <c r="BO6" s="21">
        <f t="shared" si="7"/>
        <v>1195.47</v>
      </c>
      <c r="BP6" s="20" t="str">
        <f>IF(BP7="","",IF(BP7="-","【-】","【"&amp;SUBSTITUTE(TEXT(BP7,"#,##0.00"),"-","△")&amp;"】"))</f>
        <v>【1,182.11】</v>
      </c>
      <c r="BQ6" s="21">
        <f>IF(BQ7="",NA(),BQ7)</f>
        <v>64.05</v>
      </c>
      <c r="BR6" s="21">
        <f t="shared" ref="BR6:BZ6" si="8">IF(BR7="",NA(),BR7)</f>
        <v>73.260000000000005</v>
      </c>
      <c r="BS6" s="21">
        <f t="shared" si="8"/>
        <v>76.83</v>
      </c>
      <c r="BT6" s="21">
        <f t="shared" si="8"/>
        <v>74.83</v>
      </c>
      <c r="BU6" s="21">
        <f t="shared" si="8"/>
        <v>50.38</v>
      </c>
      <c r="BV6" s="21">
        <f t="shared" si="8"/>
        <v>72.260000000000005</v>
      </c>
      <c r="BW6" s="21">
        <f t="shared" si="8"/>
        <v>71.84</v>
      </c>
      <c r="BX6" s="21">
        <f t="shared" si="8"/>
        <v>73.36</v>
      </c>
      <c r="BY6" s="21">
        <f t="shared" si="8"/>
        <v>72.599999999999994</v>
      </c>
      <c r="BZ6" s="21">
        <f t="shared" si="8"/>
        <v>69.430000000000007</v>
      </c>
      <c r="CA6" s="20" t="str">
        <f>IF(CA7="","",IF(CA7="-","【-】","【"&amp;SUBSTITUTE(TEXT(CA7,"#,##0.00"),"-","△")&amp;"】"))</f>
        <v>【73.78】</v>
      </c>
      <c r="CB6" s="21">
        <f>IF(CB7="",NA(),CB7)</f>
        <v>271.26</v>
      </c>
      <c r="CC6" s="21">
        <f t="shared" ref="CC6:CK6" si="9">IF(CC7="",NA(),CC7)</f>
        <v>238.48</v>
      </c>
      <c r="CD6" s="21">
        <f t="shared" si="9"/>
        <v>228.14</v>
      </c>
      <c r="CE6" s="21">
        <f t="shared" si="9"/>
        <v>237.01</v>
      </c>
      <c r="CF6" s="21">
        <f t="shared" si="9"/>
        <v>351.45</v>
      </c>
      <c r="CG6" s="21">
        <f t="shared" si="9"/>
        <v>230.02</v>
      </c>
      <c r="CH6" s="21">
        <f t="shared" si="9"/>
        <v>228.47</v>
      </c>
      <c r="CI6" s="21">
        <f t="shared" si="9"/>
        <v>224.88</v>
      </c>
      <c r="CJ6" s="21">
        <f t="shared" si="9"/>
        <v>228.64</v>
      </c>
      <c r="CK6" s="21">
        <f t="shared" si="9"/>
        <v>239.46</v>
      </c>
      <c r="CL6" s="20" t="str">
        <f>IF(CL7="","",IF(CL7="-","【-】","【"&amp;SUBSTITUTE(TEXT(CL7,"#,##0.00"),"-","△")&amp;"】"))</f>
        <v>【220.62】</v>
      </c>
      <c r="CM6" s="21">
        <f>IF(CM7="",NA(),CM7)</f>
        <v>47.58</v>
      </c>
      <c r="CN6" s="21">
        <f t="shared" ref="CN6:CV6" si="10">IF(CN7="",NA(),CN7)</f>
        <v>48.06</v>
      </c>
      <c r="CO6" s="21">
        <f t="shared" si="10"/>
        <v>50.65</v>
      </c>
      <c r="CP6" s="21">
        <f t="shared" si="10"/>
        <v>50.32</v>
      </c>
      <c r="CQ6" s="21">
        <f t="shared" si="10"/>
        <v>48.06</v>
      </c>
      <c r="CR6" s="21">
        <f t="shared" si="10"/>
        <v>42.56</v>
      </c>
      <c r="CS6" s="21">
        <f t="shared" si="10"/>
        <v>42.47</v>
      </c>
      <c r="CT6" s="21">
        <f t="shared" si="10"/>
        <v>42.4</v>
      </c>
      <c r="CU6" s="21">
        <f t="shared" si="10"/>
        <v>42.28</v>
      </c>
      <c r="CV6" s="21">
        <f t="shared" si="10"/>
        <v>41.06</v>
      </c>
      <c r="CW6" s="20" t="str">
        <f>IF(CW7="","",IF(CW7="-","【-】","【"&amp;SUBSTITUTE(TEXT(CW7,"#,##0.00"),"-","△")&amp;"】"))</f>
        <v>【42.22】</v>
      </c>
      <c r="CX6" s="21">
        <f>IF(CX7="",NA(),CX7)</f>
        <v>96.66</v>
      </c>
      <c r="CY6" s="21">
        <f t="shared" ref="CY6:DG6" si="11">IF(CY7="",NA(),CY7)</f>
        <v>96.97</v>
      </c>
      <c r="CZ6" s="21">
        <f t="shared" si="11"/>
        <v>97.08</v>
      </c>
      <c r="DA6" s="21">
        <f t="shared" si="11"/>
        <v>97.13</v>
      </c>
      <c r="DB6" s="21">
        <f t="shared" si="11"/>
        <v>96.98</v>
      </c>
      <c r="DC6" s="21">
        <f t="shared" si="11"/>
        <v>83.32</v>
      </c>
      <c r="DD6" s="21">
        <f t="shared" si="11"/>
        <v>83.75</v>
      </c>
      <c r="DE6" s="21">
        <f t="shared" si="11"/>
        <v>84.19</v>
      </c>
      <c r="DF6" s="21">
        <f t="shared" si="11"/>
        <v>84.34</v>
      </c>
      <c r="DG6" s="21">
        <f t="shared" si="11"/>
        <v>84.34</v>
      </c>
      <c r="DH6" s="20" t="str">
        <f>IF(DH7="","",IF(DH7="-","【-】","【"&amp;SUBSTITUTE(TEXT(DH7,"#,##0.00"),"-","△")&amp;"】"))</f>
        <v>【85.67】</v>
      </c>
      <c r="DI6" s="20" t="e">
        <f>IF(DI7="",NA(),DI7)</f>
        <v>#N/A</v>
      </c>
      <c r="DJ6" s="20" t="e">
        <f t="shared" ref="DJ6:DR6" si="12">IF(DJ7="",NA(),DJ7)</f>
        <v>#N/A</v>
      </c>
      <c r="DK6" s="20" t="e">
        <f t="shared" si="12"/>
        <v>#N/A</v>
      </c>
      <c r="DL6" s="20" t="e">
        <f t="shared" si="12"/>
        <v>#N/A</v>
      </c>
      <c r="DM6" s="20" t="e">
        <f t="shared" si="12"/>
        <v>#N/A</v>
      </c>
      <c r="DN6" s="20" t="e">
        <f t="shared" si="12"/>
        <v>#N/A</v>
      </c>
      <c r="DO6" s="20" t="e">
        <f t="shared" si="12"/>
        <v>#N/A</v>
      </c>
      <c r="DP6" s="20" t="e">
        <f t="shared" si="12"/>
        <v>#N/A</v>
      </c>
      <c r="DQ6" s="20" t="e">
        <f t="shared" si="12"/>
        <v>#N/A</v>
      </c>
      <c r="DR6" s="20" t="e">
        <f t="shared" si="12"/>
        <v>#N/A</v>
      </c>
      <c r="DS6" s="20" t="str">
        <f>IF(DS7="","",IF(DS7="-","【-】","【"&amp;SUBSTITUTE(TEXT(DS7,"#,##0.00"),"-","△")&amp;"】"))</f>
        <v/>
      </c>
      <c r="DT6" s="20" t="e">
        <f>IF(DT7="",NA(),DT7)</f>
        <v>#N/A</v>
      </c>
      <c r="DU6" s="20" t="e">
        <f t="shared" ref="DU6:EC6" si="13">IF(DU7="",NA(),DU7)</f>
        <v>#N/A</v>
      </c>
      <c r="DV6" s="20" t="e">
        <f t="shared" si="13"/>
        <v>#N/A</v>
      </c>
      <c r="DW6" s="20" t="e">
        <f t="shared" si="13"/>
        <v>#N/A</v>
      </c>
      <c r="DX6" s="20" t="e">
        <f t="shared" si="13"/>
        <v>#N/A</v>
      </c>
      <c r="DY6" s="20" t="e">
        <f t="shared" si="13"/>
        <v>#N/A</v>
      </c>
      <c r="DZ6" s="20" t="e">
        <f t="shared" si="13"/>
        <v>#N/A</v>
      </c>
      <c r="EA6" s="20" t="e">
        <f t="shared" si="13"/>
        <v>#N/A</v>
      </c>
      <c r="EB6" s="20" t="e">
        <f t="shared" si="13"/>
        <v>#N/A</v>
      </c>
      <c r="EC6" s="20" t="e">
        <f t="shared" si="13"/>
        <v>#N/A</v>
      </c>
      <c r="ED6" s="20" t="str">
        <f>IF(ED7="","",IF(ED7="-","【-】","【"&amp;SUBSTITUTE(TEXT(ED7,"#,##0.00"),"-","△")&amp;"】"))</f>
        <v/>
      </c>
      <c r="EE6" s="20">
        <f>IF(EE7="",NA(),EE7)</f>
        <v>0</v>
      </c>
      <c r="EF6" s="20">
        <f t="shared" ref="EF6:EN6" si="14">IF(EF7="",NA(),EF7)</f>
        <v>0</v>
      </c>
      <c r="EG6" s="20">
        <f t="shared" si="14"/>
        <v>0</v>
      </c>
      <c r="EH6" s="20">
        <f t="shared" si="14"/>
        <v>0</v>
      </c>
      <c r="EI6" s="20">
        <f t="shared" si="14"/>
        <v>0</v>
      </c>
      <c r="EJ6" s="21">
        <f t="shared" si="14"/>
        <v>0.13</v>
      </c>
      <c r="EK6" s="21">
        <f t="shared" si="14"/>
        <v>0.36</v>
      </c>
      <c r="EL6" s="21">
        <f t="shared" si="14"/>
        <v>0.39</v>
      </c>
      <c r="EM6" s="21">
        <f t="shared" si="14"/>
        <v>0.1</v>
      </c>
      <c r="EN6" s="21">
        <f t="shared" si="14"/>
        <v>0.08</v>
      </c>
      <c r="EO6" s="20" t="str">
        <f>IF(EO7="","",IF(EO7="-","【-】","【"&amp;SUBSTITUTE(TEXT(EO7,"#,##0.00"),"-","△")&amp;"】"))</f>
        <v>【0.13】</v>
      </c>
    </row>
    <row r="7" spans="1:145" s="22" customFormat="1" x14ac:dyDescent="0.15">
      <c r="A7" s="14"/>
      <c r="B7" s="23">
        <v>2022</v>
      </c>
      <c r="C7" s="23">
        <v>24244</v>
      </c>
      <c r="D7" s="23">
        <v>47</v>
      </c>
      <c r="E7" s="23">
        <v>17</v>
      </c>
      <c r="F7" s="23">
        <v>4</v>
      </c>
      <c r="G7" s="23">
        <v>0</v>
      </c>
      <c r="H7" s="23" t="s">
        <v>97</v>
      </c>
      <c r="I7" s="23" t="s">
        <v>98</v>
      </c>
      <c r="J7" s="23" t="s">
        <v>99</v>
      </c>
      <c r="K7" s="23" t="s">
        <v>100</v>
      </c>
      <c r="L7" s="23" t="s">
        <v>101</v>
      </c>
      <c r="M7" s="23" t="s">
        <v>102</v>
      </c>
      <c r="N7" s="24" t="s">
        <v>103</v>
      </c>
      <c r="O7" s="24" t="s">
        <v>104</v>
      </c>
      <c r="P7" s="24">
        <v>11.34</v>
      </c>
      <c r="Q7" s="24">
        <v>97.09</v>
      </c>
      <c r="R7" s="24">
        <v>3080</v>
      </c>
      <c r="S7" s="24">
        <v>5923</v>
      </c>
      <c r="T7" s="24">
        <v>295.32</v>
      </c>
      <c r="U7" s="24">
        <v>20.059999999999999</v>
      </c>
      <c r="V7" s="24">
        <v>663</v>
      </c>
      <c r="W7" s="24">
        <v>0.69</v>
      </c>
      <c r="X7" s="24">
        <v>960.87</v>
      </c>
      <c r="Y7" s="24">
        <v>72.489999999999995</v>
      </c>
      <c r="Z7" s="24">
        <v>69.959999999999994</v>
      </c>
      <c r="AA7" s="24">
        <v>68.64</v>
      </c>
      <c r="AB7" s="24">
        <v>67.91</v>
      </c>
      <c r="AC7" s="24">
        <v>64.05</v>
      </c>
      <c r="AD7" s="24"/>
      <c r="AE7" s="24"/>
      <c r="AF7" s="24"/>
      <c r="AG7" s="24"/>
      <c r="AH7" s="24"/>
      <c r="AI7" s="24"/>
      <c r="AJ7" s="24"/>
      <c r="AK7" s="24"/>
      <c r="AL7" s="24"/>
      <c r="AM7" s="24"/>
      <c r="AN7" s="24"/>
      <c r="AO7" s="24"/>
      <c r="AP7" s="24"/>
      <c r="AQ7" s="24"/>
      <c r="AR7" s="24"/>
      <c r="AS7" s="24"/>
      <c r="AT7" s="24"/>
      <c r="AU7" s="24"/>
      <c r="AV7" s="24"/>
      <c r="AW7" s="24"/>
      <c r="AX7" s="24"/>
      <c r="AY7" s="24"/>
      <c r="AZ7" s="24"/>
      <c r="BA7" s="24"/>
      <c r="BB7" s="24"/>
      <c r="BC7" s="24"/>
      <c r="BD7" s="24"/>
      <c r="BE7" s="24"/>
      <c r="BF7" s="24">
        <v>0</v>
      </c>
      <c r="BG7" s="24">
        <v>0</v>
      </c>
      <c r="BH7" s="24">
        <v>0</v>
      </c>
      <c r="BI7" s="24">
        <v>0</v>
      </c>
      <c r="BJ7" s="24">
        <v>0</v>
      </c>
      <c r="BK7" s="24">
        <v>1194.1500000000001</v>
      </c>
      <c r="BL7" s="24">
        <v>1206.79</v>
      </c>
      <c r="BM7" s="24">
        <v>1258.43</v>
      </c>
      <c r="BN7" s="24">
        <v>1163.75</v>
      </c>
      <c r="BO7" s="24">
        <v>1195.47</v>
      </c>
      <c r="BP7" s="24">
        <v>1182.1099999999999</v>
      </c>
      <c r="BQ7" s="24">
        <v>64.05</v>
      </c>
      <c r="BR7" s="24">
        <v>73.260000000000005</v>
      </c>
      <c r="BS7" s="24">
        <v>76.83</v>
      </c>
      <c r="BT7" s="24">
        <v>74.83</v>
      </c>
      <c r="BU7" s="24">
        <v>50.38</v>
      </c>
      <c r="BV7" s="24">
        <v>72.260000000000005</v>
      </c>
      <c r="BW7" s="24">
        <v>71.84</v>
      </c>
      <c r="BX7" s="24">
        <v>73.36</v>
      </c>
      <c r="BY7" s="24">
        <v>72.599999999999994</v>
      </c>
      <c r="BZ7" s="24">
        <v>69.430000000000007</v>
      </c>
      <c r="CA7" s="24">
        <v>73.78</v>
      </c>
      <c r="CB7" s="24">
        <v>271.26</v>
      </c>
      <c r="CC7" s="24">
        <v>238.48</v>
      </c>
      <c r="CD7" s="24">
        <v>228.14</v>
      </c>
      <c r="CE7" s="24">
        <v>237.01</v>
      </c>
      <c r="CF7" s="24">
        <v>351.45</v>
      </c>
      <c r="CG7" s="24">
        <v>230.02</v>
      </c>
      <c r="CH7" s="24">
        <v>228.47</v>
      </c>
      <c r="CI7" s="24">
        <v>224.88</v>
      </c>
      <c r="CJ7" s="24">
        <v>228.64</v>
      </c>
      <c r="CK7" s="24">
        <v>239.46</v>
      </c>
      <c r="CL7" s="24">
        <v>220.62</v>
      </c>
      <c r="CM7" s="24">
        <v>47.58</v>
      </c>
      <c r="CN7" s="24">
        <v>48.06</v>
      </c>
      <c r="CO7" s="24">
        <v>50.65</v>
      </c>
      <c r="CP7" s="24">
        <v>50.32</v>
      </c>
      <c r="CQ7" s="24">
        <v>48.06</v>
      </c>
      <c r="CR7" s="24">
        <v>42.56</v>
      </c>
      <c r="CS7" s="24">
        <v>42.47</v>
      </c>
      <c r="CT7" s="24">
        <v>42.4</v>
      </c>
      <c r="CU7" s="24">
        <v>42.28</v>
      </c>
      <c r="CV7" s="24">
        <v>41.06</v>
      </c>
      <c r="CW7" s="24">
        <v>42.22</v>
      </c>
      <c r="CX7" s="24">
        <v>96.66</v>
      </c>
      <c r="CY7" s="24">
        <v>96.97</v>
      </c>
      <c r="CZ7" s="24">
        <v>97.08</v>
      </c>
      <c r="DA7" s="24">
        <v>97.13</v>
      </c>
      <c r="DB7" s="24">
        <v>96.98</v>
      </c>
      <c r="DC7" s="24">
        <v>83.32</v>
      </c>
      <c r="DD7" s="24">
        <v>83.75</v>
      </c>
      <c r="DE7" s="24">
        <v>84.19</v>
      </c>
      <c r="DF7" s="24">
        <v>84.34</v>
      </c>
      <c r="DG7" s="24">
        <v>84.34</v>
      </c>
      <c r="DH7" s="24">
        <v>85.67</v>
      </c>
      <c r="DI7" s="24"/>
      <c r="DJ7" s="24"/>
      <c r="DK7" s="24"/>
      <c r="DL7" s="24"/>
      <c r="DM7" s="24"/>
      <c r="DN7" s="24"/>
      <c r="DO7" s="24"/>
      <c r="DP7" s="24"/>
      <c r="DQ7" s="24"/>
      <c r="DR7" s="24"/>
      <c r="DS7" s="24"/>
      <c r="DT7" s="24"/>
      <c r="DU7" s="24"/>
      <c r="DV7" s="24"/>
      <c r="DW7" s="24"/>
      <c r="DX7" s="24"/>
      <c r="DY7" s="24"/>
      <c r="DZ7" s="24"/>
      <c r="EA7" s="24"/>
      <c r="EB7" s="24"/>
      <c r="EC7" s="24"/>
      <c r="ED7" s="24"/>
      <c r="EE7" s="24">
        <v>0</v>
      </c>
      <c r="EF7" s="24">
        <v>0</v>
      </c>
      <c r="EG7" s="24">
        <v>0</v>
      </c>
      <c r="EH7" s="24">
        <v>0</v>
      </c>
      <c r="EI7" s="24">
        <v>0</v>
      </c>
      <c r="EJ7" s="24">
        <v>0.13</v>
      </c>
      <c r="EK7" s="24">
        <v>0.36</v>
      </c>
      <c r="EL7" s="24">
        <v>0.39</v>
      </c>
      <c r="EM7" s="24">
        <v>0.1</v>
      </c>
      <c r="EN7" s="24">
        <v>0.08</v>
      </c>
      <c r="EO7" s="24">
        <v>0.13</v>
      </c>
    </row>
    <row r="8" spans="1:145"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row>
    <row r="9" spans="1:145" x14ac:dyDescent="0.15">
      <c r="A9" s="26"/>
      <c r="B9" s="26" t="s">
        <v>105</v>
      </c>
      <c r="C9" s="26" t="s">
        <v>106</v>
      </c>
      <c r="D9" s="26" t="s">
        <v>107</v>
      </c>
      <c r="E9" s="26" t="s">
        <v>108</v>
      </c>
      <c r="F9" s="26" t="s">
        <v>109</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5" x14ac:dyDescent="0.15">
      <c r="A10" s="26" t="s">
        <v>48</v>
      </c>
      <c r="B10" s="27">
        <f t="shared" ref="B10:C10" si="15">DATEVALUE($B7+12-B11&amp;"/1/"&amp;B12)</f>
        <v>47484</v>
      </c>
      <c r="C10" s="28">
        <f t="shared" si="15"/>
        <v>47849</v>
      </c>
      <c r="D10" s="28">
        <f>DATEVALUE($B7+12-D11&amp;"/1/"&amp;D12)</f>
        <v>48215</v>
      </c>
      <c r="E10" s="28">
        <f>DATEVALUE($B7+12-E11&amp;"/1/"&amp;E12)</f>
        <v>48582</v>
      </c>
      <c r="F10" s="28">
        <f>DATEVALUE($B7+12-F11&amp;"/1/"&amp;F12)</f>
        <v>48948</v>
      </c>
    </row>
    <row r="11" spans="1:145" x14ac:dyDescent="0.15">
      <c r="B11">
        <v>4</v>
      </c>
      <c r="C11">
        <v>3</v>
      </c>
      <c r="D11">
        <v>2</v>
      </c>
      <c r="E11">
        <v>1</v>
      </c>
      <c r="F11">
        <v>0</v>
      </c>
      <c r="G11" t="s">
        <v>110</v>
      </c>
    </row>
    <row r="12" spans="1:145" x14ac:dyDescent="0.15">
      <c r="B12">
        <v>1</v>
      </c>
      <c r="C12">
        <v>1</v>
      </c>
      <c r="D12">
        <v>2</v>
      </c>
      <c r="E12">
        <v>3</v>
      </c>
      <c r="F12">
        <v>4</v>
      </c>
      <c r="G12" t="s">
        <v>111</v>
      </c>
    </row>
    <row r="13" spans="1:145" x14ac:dyDescent="0.15">
      <c r="B13" t="s">
        <v>112</v>
      </c>
      <c r="C13" t="s">
        <v>113</v>
      </c>
      <c r="D13" t="s">
        <v>114</v>
      </c>
      <c r="E13" t="s">
        <v>114</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