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openxmlformats-officedocument.drawingml.chart+xml" PartName="/xl/charts/chart9.xml"/>
  <Override ContentType="application/vnd.openxmlformats-officedocument.drawingml.chart+xml" PartName="/xl/charts/chart10.xml"/>
  <Override ContentType="application/vnd.openxmlformats-officedocument.drawingml.chart+xml" PartName="/xl/charts/chart1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GESUI05\Desktop\Ｒ３経営指標の比較分析ＰＤＦデータ\"/>
    </mc:Choice>
  </mc:AlternateContent>
  <workbookProtection workbookAlgorithmName="SHA-512" workbookHashValue="UgfdYR+25Plf97L5FjjTsrU2ZLay250dCQzcpzNJcZODDW67FhO/rfYm+h7FJ41WtJWIxoYVGXkDEU9pzYE8gQ==" workbookSaltValue="8pE2504IBVzKmx+OcrwbYg==" workbookSpinCount="100000" lockStructure="1"/>
  <bookViews>
    <workbookView xWindow="-120" yWindow="-120" windowWidth="29040" windowHeight="15840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O86" i="4" s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6" i="4" s="1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AL10" i="4" s="1"/>
  <c r="U6" i="5"/>
  <c r="T6" i="5"/>
  <c r="AT8" i="4" s="1"/>
  <c r="S6" i="5"/>
  <c r="R6" i="5"/>
  <c r="AD10" i="4" s="1"/>
  <c r="Q6" i="5"/>
  <c r="W10" i="4" s="1"/>
  <c r="P6" i="5"/>
  <c r="P10" i="4" s="1"/>
  <c r="O6" i="5"/>
  <c r="I10" i="4" s="1"/>
  <c r="N6" i="5"/>
  <c r="B10" i="4" s="1"/>
  <c r="M6" i="5"/>
  <c r="AD8" i="4" s="1"/>
  <c r="L6" i="5"/>
  <c r="W8" i="4" s="1"/>
  <c r="K6" i="5"/>
  <c r="J6" i="5"/>
  <c r="I8" i="4" s="1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J86" i="4"/>
  <c r="H86" i="4"/>
  <c r="E86" i="4"/>
  <c r="BB8" i="4"/>
  <c r="AL8" i="4"/>
  <c r="P8" i="4"/>
</calcChain>
</file>

<file path=xl/sharedStrings.xml><?xml version="1.0" encoding="utf-8"?>
<sst xmlns="http://schemas.openxmlformats.org/spreadsheetml/2006/main" count="236" uniqueCount="119">
  <si>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</si>
  <si>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</si>
  <si>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</si>
  <si>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</si>
  <si>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</si>
  <si>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</si>
  <si>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</si>
  <si>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</si>
  <si>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</si>
  <si>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</si>
  <si>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</si>
  <si>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</si>
  <si>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</si>
  <si>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</si>
  <si>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</si>
  <si>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</si>
  <si>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</si>
  <si>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</si>
  <si>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</si>
  <si>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</si>
  <si>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</si>
  <si>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</si>
  <si>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</si>
  <si>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</si>
  <si>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</si>
  <si>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</si>
  <si>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</si>
  <si>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</si>
  <si>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</si>
  <si>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</si>
  <si>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</si>
  <si>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</si>
  <si>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</si>
  <si>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</si>
  <si>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</si>
  <si>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</si>
  <si>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</si>
  <si>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</si>
  <si>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</si>
  <si>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</si>
  <si>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</si>
  <si>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</si>
  <si>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</si>
  <si>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</si>
  <si>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</si>
  <si>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</si>
  <si>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</si>
  <si>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</si>
  <si>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</si>
  <si>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</si>
  <si>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</si>
  <si>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</si>
  <si>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</si>
  <si>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</si>
  <si>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</si>
  <si>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</si>
  <si>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</si>
  <si>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</si>
  <si>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</si>
  <si>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</si>
  <si>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</si>
  <si>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</si>
  <si>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</si>
  <si>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</si>
  <si>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</si>
  <si>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</si>
  <si>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</si>
  <si>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</si>
  <si>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</si>
  <si>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</si>
  <si>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</si>
  <si>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</si>
  <si>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</si>
  <si>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</si>
  <si>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</si>
  <si>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</si>
  <si>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</si>
  <si>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</si>
  <si>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</si>
  <si>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</si>
  <si>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</si>
  <si>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</si>
  <si>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</si>
  <si>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</si>
  <si>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</si>
  <si>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</si>
  <si>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</si>
  <si>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</si>
  <si>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</si>
  <si>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</si>
  <si>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</si>
  <si>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</si>
  <si>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</si>
  <si>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</si>
  <si>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</si>
  <si>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</si>
  <si>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</si>
  <si>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青森県　東通村</t>
  </si>
  <si>
    <t>法非適用</t>
  </si>
  <si>
    <t>下水道事業</t>
  </si>
  <si>
    <t>特定環境保全公共下水道</t>
  </si>
  <si>
    <t>D2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</si>
  <si>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</si>
  <si>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</si>
  <si>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</si>
  <si>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</si>
  <si>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</si>
  <si>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</si>
  <si>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</si>
  <si>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</si>
  <si>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</si>
  <si>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</si>
  <si>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</si>
  <si>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</si>
  <si>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</si>
  <si>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</si>
  <si>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収益については、平成１４年度に全供用開始し現在に至る。収益は人口の減少と共に低迷しＲ３年度経費回収率は74.8%となっており、今後経費回収率の向上を図るため、費用削減による汚水処理費の低減、水洗化率の普及促進を図る。村全体の人口は年々減少しているが、処理区域内の人口は近年増加傾向にある。しかしながら高止まりが続いている。さらに、企業債の償還もピークを迎えているとともに、施設機器の老朽化により、さらに修繕費用等の経費増が見込まれるため、汚水処理原価の更なる低原価化を図る。
　また、使用料の適正な額を見極め必要に応じて改定を検討し、計画的に使用料の額を定めなければならない。令和4年汚水処理構想見直し、整備計画の規模など増設計画を取りやめ、現状維持し村民の経済的負担を考慮しながら普及促進に努める。</t>
    <rPh sb="28" eb="30">
      <t>シュウエキ</t>
    </rPh>
    <rPh sb="31" eb="33">
      <t>ジンコウ</t>
    </rPh>
    <rPh sb="34" eb="36">
      <t>ゲンショウ</t>
    </rPh>
    <rPh sb="37" eb="38">
      <t>トモ</t>
    </rPh>
    <rPh sb="39" eb="41">
      <t>テイメイ</t>
    </rPh>
    <rPh sb="44" eb="46">
      <t>ネンド</t>
    </rPh>
    <rPh sb="46" eb="48">
      <t>ケイヒ</t>
    </rPh>
    <rPh sb="48" eb="50">
      <t>カイシュウ</t>
    </rPh>
    <rPh sb="50" eb="51">
      <t>リツ</t>
    </rPh>
    <rPh sb="64" eb="66">
      <t>コンゴ</t>
    </rPh>
    <rPh sb="66" eb="68">
      <t>ケイヒ</t>
    </rPh>
    <rPh sb="68" eb="70">
      <t>カイシュウ</t>
    </rPh>
    <rPh sb="70" eb="71">
      <t>リツ</t>
    </rPh>
    <rPh sb="72" eb="74">
      <t>コウジョウ</t>
    </rPh>
    <rPh sb="75" eb="76">
      <t>ハカ</t>
    </rPh>
    <rPh sb="80" eb="82">
      <t>ヒヨウ</t>
    </rPh>
    <rPh sb="82" eb="84">
      <t>サクゲン</t>
    </rPh>
    <rPh sb="87" eb="89">
      <t>オスイ</t>
    </rPh>
    <rPh sb="89" eb="91">
      <t>ショリ</t>
    </rPh>
    <rPh sb="91" eb="92">
      <t>ヒ</t>
    </rPh>
    <rPh sb="93" eb="95">
      <t>テイゲン</t>
    </rPh>
    <rPh sb="96" eb="99">
      <t>スイセンカ</t>
    </rPh>
    <rPh sb="99" eb="100">
      <t>リツ</t>
    </rPh>
    <rPh sb="101" eb="103">
      <t>フキュウ</t>
    </rPh>
    <rPh sb="103" eb="105">
      <t>ソクシン</t>
    </rPh>
    <rPh sb="106" eb="107">
      <t>ハカ</t>
    </rPh>
    <rPh sb="109" eb="112">
      <t>ムラゼンタイ</t>
    </rPh>
    <rPh sb="116" eb="118">
      <t>ネンネン</t>
    </rPh>
    <rPh sb="126" eb="131">
      <t>ショリクイキナイ</t>
    </rPh>
    <rPh sb="132" eb="134">
      <t>ジンコウ</t>
    </rPh>
    <rPh sb="135" eb="137">
      <t>キンネン</t>
    </rPh>
    <rPh sb="137" eb="141">
      <t>ゾウカケイコウ</t>
    </rPh>
    <rPh sb="151" eb="153">
      <t>タカド</t>
    </rPh>
    <rPh sb="156" eb="157">
      <t>ツヅ</t>
    </rPh>
    <rPh sb="187" eb="189">
      <t>シセツ</t>
    </rPh>
    <rPh sb="189" eb="191">
      <t>キキ</t>
    </rPh>
    <rPh sb="192" eb="195">
      <t>ロウキュウカ</t>
    </rPh>
    <rPh sb="235" eb="236">
      <t>ハカ</t>
    </rPh>
    <rPh sb="243" eb="245">
      <t>シヨウ</t>
    </rPh>
    <rPh sb="272" eb="274">
      <t>シヨウ</t>
    </rPh>
    <rPh sb="289" eb="291">
      <t>レイワ</t>
    </rPh>
    <rPh sb="292" eb="293">
      <t>ネン</t>
    </rPh>
    <rPh sb="293" eb="295">
      <t>オスイ</t>
    </rPh>
    <rPh sb="295" eb="297">
      <t>ショリ</t>
    </rPh>
    <rPh sb="297" eb="299">
      <t>コウソウ</t>
    </rPh>
    <rPh sb="299" eb="301">
      <t>ミナオ</t>
    </rPh>
    <rPh sb="303" eb="305">
      <t>セイビ</t>
    </rPh>
    <rPh sb="305" eb="307">
      <t>ケイカク</t>
    </rPh>
    <rPh sb="308" eb="310">
      <t>キボ</t>
    </rPh>
    <rPh sb="312" eb="314">
      <t>ゾウセツ</t>
    </rPh>
    <rPh sb="314" eb="316">
      <t>ケイカク</t>
    </rPh>
    <rPh sb="317" eb="318">
      <t>ト</t>
    </rPh>
    <rPh sb="322" eb="324">
      <t>ゲンジョウ</t>
    </rPh>
    <rPh sb="324" eb="326">
      <t>イジ</t>
    </rPh>
    <rPh sb="342" eb="344">
      <t>フキュウ</t>
    </rPh>
    <rPh sb="344" eb="346">
      <t>ソクシン</t>
    </rPh>
    <rPh sb="347" eb="348">
      <t>ツト</t>
    </rPh>
    <phoneticPr fontId="4"/>
  </si>
  <si>
    <t>　最初に事業整備した地区では、既に供用開始から１９年が経過し、各機器等の老朽化が進んでおり、毎年度の修繕費用等が嵩んでいる状況である。平成３０年度から補助事業等を利用し、順次改善を行っている。 管渠改善率は現在低迷しているが、令和５年度より、管渠施設等の老朽化の状況をなどを踏まえ更新する計画である。</t>
    <rPh sb="90" eb="91">
      <t>オコナ</t>
    </rPh>
    <rPh sb="97" eb="99">
      <t>カンキョ</t>
    </rPh>
    <rPh sb="99" eb="101">
      <t>カイゼン</t>
    </rPh>
    <rPh sb="101" eb="102">
      <t>リツ</t>
    </rPh>
    <rPh sb="103" eb="105">
      <t>ゲンザイ</t>
    </rPh>
    <rPh sb="105" eb="107">
      <t>テイメイ</t>
    </rPh>
    <rPh sb="113" eb="115">
      <t>レイワ</t>
    </rPh>
    <rPh sb="116" eb="118">
      <t>ネンド</t>
    </rPh>
    <rPh sb="123" eb="125">
      <t>シセツ</t>
    </rPh>
    <rPh sb="125" eb="126">
      <t>トウ</t>
    </rPh>
    <phoneticPr fontId="4"/>
  </si>
  <si>
    <t>　これ以上の増収が見込めないことから、使用料の値上げや事業の縮小等を検討していく必要がある。そのため、長期的な基本計画である経営戦略の改定を実施し、現在の経営状況を見える化し、経営の健全化を図るための取組を進めていく。</t>
    <rPh sb="3" eb="5">
      <t>イジョウ</t>
    </rPh>
    <rPh sb="6" eb="8">
      <t>ゾウシュウ</t>
    </rPh>
    <rPh sb="9" eb="11">
      <t>ミコ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</si>
</sst>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F5-4741-BC31-3D2D81947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0.09</c:v>
                </c:pt>
                <c:pt idx="1">
                  <c:v>0.13</c:v>
                </c:pt>
                <c:pt idx="2">
                  <c:v>0.36</c:v>
                </c:pt>
                <c:pt idx="3">
                  <c:v>0.39</c:v>
                </c:pt>
                <c:pt idx="4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F5-4741-BC31-3D2D81947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74.239999999999995</c:v>
                </c:pt>
                <c:pt idx="1">
                  <c:v>72.489999999999995</c:v>
                </c:pt>
                <c:pt idx="2">
                  <c:v>69.959999999999994</c:v>
                </c:pt>
                <c:pt idx="3">
                  <c:v>68.64</c:v>
                </c:pt>
                <c:pt idx="4">
                  <c:v>67.91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4A-4119-B016-30670391B8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4A-4119-B016-30670391B8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A6-4C9C-8549-B472C5D98E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A6-4C9C-8549-B472C5D98E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C1-46CF-911B-B5A8A5F3B7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C1-46CF-911B-B5A8A5F3B7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4D-4973-B0A5-66621A38D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4D-4973-B0A5-66621A38D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2E-4FC0-B328-FBC0B7D9FF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2E-4FC0-B328-FBC0B7D9FF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38-4261-8FFD-31A3B0420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1243.71</c:v>
                </c:pt>
                <c:pt idx="1">
                  <c:v>1194.1500000000001</c:v>
                </c:pt>
                <c:pt idx="2">
                  <c:v>1206.79</c:v>
                </c:pt>
                <c:pt idx="3">
                  <c:v>1258.43</c:v>
                </c:pt>
                <c:pt idx="4">
                  <c:v>1163.75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38-4261-8FFD-31A3B0420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66.83</c:v>
                </c:pt>
                <c:pt idx="1">
                  <c:v>64.05</c:v>
                </c:pt>
                <c:pt idx="2">
                  <c:v>73.260000000000005</c:v>
                </c:pt>
                <c:pt idx="3">
                  <c:v>76.83</c:v>
                </c:pt>
                <c:pt idx="4">
                  <c:v>74.83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7D-41D8-B34A-FD76258EE3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74.3</c:v>
                </c:pt>
                <c:pt idx="1">
                  <c:v>72.260000000000005</c:v>
                </c:pt>
                <c:pt idx="2">
                  <c:v>71.84</c:v>
                </c:pt>
                <c:pt idx="3">
                  <c:v>73.36</c:v>
                </c:pt>
                <c:pt idx="4">
                  <c:v>72.599999999999994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7D-41D8-B34A-FD76258EE3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262.11</c:v>
                </c:pt>
                <c:pt idx="1">
                  <c:v>271.26</c:v>
                </c:pt>
                <c:pt idx="2">
                  <c:v>238.48</c:v>
                </c:pt>
                <c:pt idx="3">
                  <c:v>228.14</c:v>
                </c:pt>
                <c:pt idx="4">
                  <c:v>237.01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F4-4D45-88B6-69DE278AA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221.81</c:v>
                </c:pt>
                <c:pt idx="1">
                  <c:v>230.02</c:v>
                </c:pt>
                <c:pt idx="2">
                  <c:v>228.47</c:v>
                </c:pt>
                <c:pt idx="3">
                  <c:v>224.88</c:v>
                </c:pt>
                <c:pt idx="4">
                  <c:v>228.64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F4-4D45-88B6-69DE278AA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47.1</c:v>
                </c:pt>
                <c:pt idx="1">
                  <c:v>47.58</c:v>
                </c:pt>
                <c:pt idx="2">
                  <c:v>48.06</c:v>
                </c:pt>
                <c:pt idx="3">
                  <c:v>50.65</c:v>
                </c:pt>
                <c:pt idx="4">
                  <c:v>50.32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62-4A4F-A002-0485FADCF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43.36</c:v>
                </c:pt>
                <c:pt idx="1">
                  <c:v>42.56</c:v>
                </c:pt>
                <c:pt idx="2">
                  <c:v>42.47</c:v>
                </c:pt>
                <c:pt idx="3">
                  <c:v>42.4</c:v>
                </c:pt>
                <c:pt idx="4">
                  <c:v>42.28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62-4A4F-A002-0485FADCF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96.32</c:v>
                </c:pt>
                <c:pt idx="1">
                  <c:v>96.66</c:v>
                </c:pt>
                <c:pt idx="2">
                  <c:v>96.97</c:v>
                </c:pt>
                <c:pt idx="3">
                  <c:v>97.08</c:v>
                </c:pt>
                <c:pt idx="4">
                  <c:v>97.13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A4-42A2-AF88-256E5996E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83.06</c:v>
                </c:pt>
                <c:pt idx="1">
                  <c:v>83.32</c:v>
                </c:pt>
                <c:pt idx="2">
                  <c:v>83.75</c:v>
                </c:pt>
                <c:pt idx="3">
                  <c:v>84.19</c:v>
                </c:pt>
                <c:pt idx="4">
                  <c:v>84.34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A4-42A2-AF88-256E5996E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Relationship Id="rId10" Target="../charts/chart10.xml" Type="http://schemas.openxmlformats.org/officeDocument/2006/relationships/chart"/><Relationship Id="rId11" Target="../charts/chart11.xml" Type="http://schemas.openxmlformats.org/officeDocument/2006/relationships/chart"/><Relationship Id="rId2" Target="../charts/chart2.xml" Type="http://schemas.openxmlformats.org/officeDocument/2006/relationships/chart"/><Relationship Id="rId3" Target="../charts/chart3.xml" Type="http://schemas.openxmlformats.org/officeDocument/2006/relationships/chart"/><Relationship Id="rId4" Target="../charts/chart4.xml" Type="http://schemas.openxmlformats.org/officeDocument/2006/relationships/chart"/><Relationship Id="rId5" Target="../charts/chart5.xml" Type="http://schemas.openxmlformats.org/officeDocument/2006/relationships/chart"/><Relationship Id="rId6" Target="../charts/chart6.xml" Type="http://schemas.openxmlformats.org/officeDocument/2006/relationships/chart"/><Relationship Id="rId7" Target="../charts/chart7.xml" Type="http://schemas.openxmlformats.org/officeDocument/2006/relationships/chart"/><Relationship Id="rId8" Target="../charts/chart8.xml" Type="http://schemas.openxmlformats.org/officeDocument/2006/relationships/chart"/><Relationship Id="rId9" Target="../charts/chart9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【1,201.79】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【216.39】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U4" zoomScale="90" zoomScaleNormal="9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</row>
    <row r="3" spans="1:78" ht="9.75" customHeight="1" x14ac:dyDescent="0.15">
      <c r="A3" s="2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</row>
    <row r="4" spans="1:78" ht="9.75" customHeight="1" x14ac:dyDescent="0.15">
      <c r="A4" s="2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68" t="str">
        <f>データ!H6</f>
        <v>青森県　東通村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51" t="s">
        <v>1</v>
      </c>
      <c r="C7" s="51"/>
      <c r="D7" s="51"/>
      <c r="E7" s="51"/>
      <c r="F7" s="51"/>
      <c r="G7" s="51"/>
      <c r="H7" s="51"/>
      <c r="I7" s="51" t="s">
        <v>2</v>
      </c>
      <c r="J7" s="51"/>
      <c r="K7" s="51"/>
      <c r="L7" s="51"/>
      <c r="M7" s="51"/>
      <c r="N7" s="51"/>
      <c r="O7" s="51"/>
      <c r="P7" s="51" t="s">
        <v>3</v>
      </c>
      <c r="Q7" s="51"/>
      <c r="R7" s="51"/>
      <c r="S7" s="51"/>
      <c r="T7" s="51"/>
      <c r="U7" s="51"/>
      <c r="V7" s="51"/>
      <c r="W7" s="51" t="s">
        <v>4</v>
      </c>
      <c r="X7" s="51"/>
      <c r="Y7" s="51"/>
      <c r="Z7" s="51"/>
      <c r="AA7" s="51"/>
      <c r="AB7" s="51"/>
      <c r="AC7" s="51"/>
      <c r="AD7" s="51" t="s">
        <v>5</v>
      </c>
      <c r="AE7" s="51"/>
      <c r="AF7" s="51"/>
      <c r="AG7" s="51"/>
      <c r="AH7" s="51"/>
      <c r="AI7" s="51"/>
      <c r="AJ7" s="51"/>
      <c r="AK7" s="3"/>
      <c r="AL7" s="51" t="s">
        <v>6</v>
      </c>
      <c r="AM7" s="51"/>
      <c r="AN7" s="51"/>
      <c r="AO7" s="51"/>
      <c r="AP7" s="51"/>
      <c r="AQ7" s="51"/>
      <c r="AR7" s="51"/>
      <c r="AS7" s="51"/>
      <c r="AT7" s="51" t="s">
        <v>7</v>
      </c>
      <c r="AU7" s="51"/>
      <c r="AV7" s="51"/>
      <c r="AW7" s="51"/>
      <c r="AX7" s="51"/>
      <c r="AY7" s="51"/>
      <c r="AZ7" s="51"/>
      <c r="BA7" s="51"/>
      <c r="BB7" s="51" t="s">
        <v>8</v>
      </c>
      <c r="BC7" s="51"/>
      <c r="BD7" s="51"/>
      <c r="BE7" s="51"/>
      <c r="BF7" s="51"/>
      <c r="BG7" s="51"/>
      <c r="BH7" s="51"/>
      <c r="BI7" s="51"/>
      <c r="BJ7" s="3"/>
      <c r="BK7" s="3"/>
      <c r="BL7" s="69" t="s">
        <v>9</v>
      </c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1"/>
    </row>
    <row r="8" spans="1:78" ht="18.75" customHeight="1" x14ac:dyDescent="0.15">
      <c r="A8" s="2"/>
      <c r="B8" s="65" t="str">
        <f>データ!I6</f>
        <v>法非適用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特定環境保全公共下水道</v>
      </c>
      <c r="Q8" s="65"/>
      <c r="R8" s="65"/>
      <c r="S8" s="65"/>
      <c r="T8" s="65"/>
      <c r="U8" s="65"/>
      <c r="V8" s="65"/>
      <c r="W8" s="65" t="str">
        <f>データ!L6</f>
        <v>D2</v>
      </c>
      <c r="X8" s="65"/>
      <c r="Y8" s="65"/>
      <c r="Z8" s="65"/>
      <c r="AA8" s="65"/>
      <c r="AB8" s="65"/>
      <c r="AC8" s="65"/>
      <c r="AD8" s="66" t="str">
        <f>データ!$M$6</f>
        <v>非設置</v>
      </c>
      <c r="AE8" s="66"/>
      <c r="AF8" s="66"/>
      <c r="AG8" s="66"/>
      <c r="AH8" s="66"/>
      <c r="AI8" s="66"/>
      <c r="AJ8" s="66"/>
      <c r="AK8" s="3"/>
      <c r="AL8" s="45">
        <f>データ!S6</f>
        <v>6037</v>
      </c>
      <c r="AM8" s="45"/>
      <c r="AN8" s="45"/>
      <c r="AO8" s="45"/>
      <c r="AP8" s="45"/>
      <c r="AQ8" s="45"/>
      <c r="AR8" s="45"/>
      <c r="AS8" s="45"/>
      <c r="AT8" s="46">
        <f>データ!T6</f>
        <v>295.3</v>
      </c>
      <c r="AU8" s="46"/>
      <c r="AV8" s="46"/>
      <c r="AW8" s="46"/>
      <c r="AX8" s="46"/>
      <c r="AY8" s="46"/>
      <c r="AZ8" s="46"/>
      <c r="BA8" s="46"/>
      <c r="BB8" s="46">
        <f>データ!U6</f>
        <v>20.440000000000001</v>
      </c>
      <c r="BC8" s="46"/>
      <c r="BD8" s="46"/>
      <c r="BE8" s="46"/>
      <c r="BF8" s="46"/>
      <c r="BG8" s="46"/>
      <c r="BH8" s="46"/>
      <c r="BI8" s="46"/>
      <c r="BJ8" s="3"/>
      <c r="BK8" s="3"/>
      <c r="BL8" s="61" t="s">
        <v>10</v>
      </c>
      <c r="BM8" s="62"/>
      <c r="BN8" s="63" t="s">
        <v>11</v>
      </c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4"/>
    </row>
    <row r="9" spans="1:78" ht="18.75" customHeight="1" x14ac:dyDescent="0.15">
      <c r="A9" s="2"/>
      <c r="B9" s="51" t="s">
        <v>12</v>
      </c>
      <c r="C9" s="51"/>
      <c r="D9" s="51"/>
      <c r="E9" s="51"/>
      <c r="F9" s="51"/>
      <c r="G9" s="51"/>
      <c r="H9" s="51"/>
      <c r="I9" s="51" t="s">
        <v>13</v>
      </c>
      <c r="J9" s="51"/>
      <c r="K9" s="51"/>
      <c r="L9" s="51"/>
      <c r="M9" s="51"/>
      <c r="N9" s="51"/>
      <c r="O9" s="51"/>
      <c r="P9" s="51" t="s">
        <v>14</v>
      </c>
      <c r="Q9" s="51"/>
      <c r="R9" s="51"/>
      <c r="S9" s="51"/>
      <c r="T9" s="51"/>
      <c r="U9" s="51"/>
      <c r="V9" s="51"/>
      <c r="W9" s="51" t="s">
        <v>15</v>
      </c>
      <c r="X9" s="51"/>
      <c r="Y9" s="51"/>
      <c r="Z9" s="51"/>
      <c r="AA9" s="51"/>
      <c r="AB9" s="51"/>
      <c r="AC9" s="51"/>
      <c r="AD9" s="51" t="s">
        <v>16</v>
      </c>
      <c r="AE9" s="51"/>
      <c r="AF9" s="51"/>
      <c r="AG9" s="51"/>
      <c r="AH9" s="51"/>
      <c r="AI9" s="51"/>
      <c r="AJ9" s="51"/>
      <c r="AK9" s="3"/>
      <c r="AL9" s="51" t="s">
        <v>17</v>
      </c>
      <c r="AM9" s="51"/>
      <c r="AN9" s="51"/>
      <c r="AO9" s="51"/>
      <c r="AP9" s="51"/>
      <c r="AQ9" s="51"/>
      <c r="AR9" s="51"/>
      <c r="AS9" s="51"/>
      <c r="AT9" s="51" t="s">
        <v>18</v>
      </c>
      <c r="AU9" s="51"/>
      <c r="AV9" s="51"/>
      <c r="AW9" s="51"/>
      <c r="AX9" s="51"/>
      <c r="AY9" s="51"/>
      <c r="AZ9" s="51"/>
      <c r="BA9" s="51"/>
      <c r="BB9" s="51" t="s">
        <v>19</v>
      </c>
      <c r="BC9" s="51"/>
      <c r="BD9" s="51"/>
      <c r="BE9" s="51"/>
      <c r="BF9" s="51"/>
      <c r="BG9" s="51"/>
      <c r="BH9" s="51"/>
      <c r="BI9" s="51"/>
      <c r="BJ9" s="3"/>
      <c r="BK9" s="3"/>
      <c r="BL9" s="52" t="s">
        <v>20</v>
      </c>
      <c r="BM9" s="53"/>
      <c r="BN9" s="54" t="s">
        <v>21</v>
      </c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5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 t="str">
        <f>データ!O6</f>
        <v>該当数値なし</v>
      </c>
      <c r="J10" s="46"/>
      <c r="K10" s="46"/>
      <c r="L10" s="46"/>
      <c r="M10" s="46"/>
      <c r="N10" s="46"/>
      <c r="O10" s="46"/>
      <c r="P10" s="46">
        <f>データ!P6</f>
        <v>11.02</v>
      </c>
      <c r="Q10" s="46"/>
      <c r="R10" s="46"/>
      <c r="S10" s="46"/>
      <c r="T10" s="46"/>
      <c r="U10" s="46"/>
      <c r="V10" s="46"/>
      <c r="W10" s="46">
        <f>データ!Q6</f>
        <v>94.3</v>
      </c>
      <c r="X10" s="46"/>
      <c r="Y10" s="46"/>
      <c r="Z10" s="46"/>
      <c r="AA10" s="46"/>
      <c r="AB10" s="46"/>
      <c r="AC10" s="46"/>
      <c r="AD10" s="45">
        <f>データ!R6</f>
        <v>3080</v>
      </c>
      <c r="AE10" s="45"/>
      <c r="AF10" s="45"/>
      <c r="AG10" s="45"/>
      <c r="AH10" s="45"/>
      <c r="AI10" s="45"/>
      <c r="AJ10" s="45"/>
      <c r="AK10" s="2"/>
      <c r="AL10" s="45">
        <f>データ!V6</f>
        <v>662</v>
      </c>
      <c r="AM10" s="45"/>
      <c r="AN10" s="45"/>
      <c r="AO10" s="45"/>
      <c r="AP10" s="45"/>
      <c r="AQ10" s="45"/>
      <c r="AR10" s="45"/>
      <c r="AS10" s="45"/>
      <c r="AT10" s="46">
        <f>データ!W6</f>
        <v>0.69</v>
      </c>
      <c r="AU10" s="46"/>
      <c r="AV10" s="46"/>
      <c r="AW10" s="46"/>
      <c r="AX10" s="46"/>
      <c r="AY10" s="46"/>
      <c r="AZ10" s="46"/>
      <c r="BA10" s="46"/>
      <c r="BB10" s="46">
        <f>データ!X6</f>
        <v>959.42</v>
      </c>
      <c r="BC10" s="46"/>
      <c r="BD10" s="46"/>
      <c r="BE10" s="46"/>
      <c r="BF10" s="46"/>
      <c r="BG10" s="46"/>
      <c r="BH10" s="46"/>
      <c r="BI10" s="46"/>
      <c r="BJ10" s="2"/>
      <c r="BK10" s="2"/>
      <c r="BL10" s="47" t="s">
        <v>22</v>
      </c>
      <c r="BM10" s="48"/>
      <c r="BN10" s="49" t="s">
        <v>23</v>
      </c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50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15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116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117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15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15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118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15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【1,201.79】</v>
      </c>
      <c r="I86" s="12" t="str">
        <f>データ!CA6</f>
        <v>【75.31】</v>
      </c>
      <c r="J86" s="12" t="str">
        <f>データ!CL6</f>
        <v>【216.39】</v>
      </c>
      <c r="K86" s="12" t="str">
        <f>データ!CW6</f>
        <v>【42.57】</v>
      </c>
      <c r="L86" s="12" t="str">
        <f>データ!DH6</f>
        <v>【85.24】</v>
      </c>
      <c r="M86" s="12" t="s">
        <v>43</v>
      </c>
      <c r="N86" s="12" t="s">
        <v>43</v>
      </c>
      <c r="O86" s="12" t="str">
        <f>データ!EO6</f>
        <v>【0.15】</v>
      </c>
    </row>
  </sheetData>
  <sheetProtection algorithmName="SHA-512" hashValue="p4Hbt51SP/oiLKIvls/AP1w5egz+Ns/63Fou+63VRvltqAvKigQlXM8nJlZCtrHAUu+1/PzMIzJcFYx0pRurDA==" saltValue="d6FVcNw+EAIBX6vZZ3yxBg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AL10:AS10"/>
    <mergeCell ref="AT10:BA10"/>
    <mergeCell ref="BB10:BI10"/>
    <mergeCell ref="BL10:BM10"/>
    <mergeCell ref="BN10:BY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44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45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46</v>
      </c>
      <c r="B3" s="15" t="s">
        <v>47</v>
      </c>
      <c r="C3" s="15" t="s">
        <v>48</v>
      </c>
      <c r="D3" s="15" t="s">
        <v>49</v>
      </c>
      <c r="E3" s="15" t="s">
        <v>50</v>
      </c>
      <c r="F3" s="15" t="s">
        <v>51</v>
      </c>
      <c r="G3" s="15" t="s">
        <v>52</v>
      </c>
      <c r="H3" s="73" t="s">
        <v>53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54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55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5" x14ac:dyDescent="0.15">
      <c r="A4" s="14" t="s">
        <v>56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57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58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59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60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61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62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63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64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65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66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67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5" x14ac:dyDescent="0.15">
      <c r="A5" s="14" t="s">
        <v>68</v>
      </c>
      <c r="B5" s="17"/>
      <c r="C5" s="17"/>
      <c r="D5" s="17"/>
      <c r="E5" s="17"/>
      <c r="F5" s="17"/>
      <c r="G5" s="17"/>
      <c r="H5" s="18" t="s">
        <v>69</v>
      </c>
      <c r="I5" s="18" t="s">
        <v>70</v>
      </c>
      <c r="J5" s="18" t="s">
        <v>71</v>
      </c>
      <c r="K5" s="18" t="s">
        <v>72</v>
      </c>
      <c r="L5" s="18" t="s">
        <v>73</v>
      </c>
      <c r="M5" s="18" t="s">
        <v>5</v>
      </c>
      <c r="N5" s="18" t="s">
        <v>74</v>
      </c>
      <c r="O5" s="18" t="s">
        <v>75</v>
      </c>
      <c r="P5" s="18" t="s">
        <v>76</v>
      </c>
      <c r="Q5" s="18" t="s">
        <v>77</v>
      </c>
      <c r="R5" s="18" t="s">
        <v>78</v>
      </c>
      <c r="S5" s="18" t="s">
        <v>79</v>
      </c>
      <c r="T5" s="18" t="s">
        <v>80</v>
      </c>
      <c r="U5" s="18" t="s">
        <v>81</v>
      </c>
      <c r="V5" s="18" t="s">
        <v>82</v>
      </c>
      <c r="W5" s="18" t="s">
        <v>83</v>
      </c>
      <c r="X5" s="18" t="s">
        <v>84</v>
      </c>
      <c r="Y5" s="18" t="s">
        <v>85</v>
      </c>
      <c r="Z5" s="18" t="s">
        <v>86</v>
      </c>
      <c r="AA5" s="18" t="s">
        <v>87</v>
      </c>
      <c r="AB5" s="18" t="s">
        <v>88</v>
      </c>
      <c r="AC5" s="18" t="s">
        <v>89</v>
      </c>
      <c r="AD5" s="18" t="s">
        <v>90</v>
      </c>
      <c r="AE5" s="18" t="s">
        <v>91</v>
      </c>
      <c r="AF5" s="18" t="s">
        <v>92</v>
      </c>
      <c r="AG5" s="18" t="s">
        <v>93</v>
      </c>
      <c r="AH5" s="18" t="s">
        <v>94</v>
      </c>
      <c r="AI5" s="18" t="s">
        <v>31</v>
      </c>
      <c r="AJ5" s="18" t="s">
        <v>85</v>
      </c>
      <c r="AK5" s="18" t="s">
        <v>86</v>
      </c>
      <c r="AL5" s="18" t="s">
        <v>87</v>
      </c>
      <c r="AM5" s="18" t="s">
        <v>88</v>
      </c>
      <c r="AN5" s="18" t="s">
        <v>89</v>
      </c>
      <c r="AO5" s="18" t="s">
        <v>90</v>
      </c>
      <c r="AP5" s="18" t="s">
        <v>91</v>
      </c>
      <c r="AQ5" s="18" t="s">
        <v>92</v>
      </c>
      <c r="AR5" s="18" t="s">
        <v>93</v>
      </c>
      <c r="AS5" s="18" t="s">
        <v>94</v>
      </c>
      <c r="AT5" s="18" t="s">
        <v>95</v>
      </c>
      <c r="AU5" s="18" t="s">
        <v>85</v>
      </c>
      <c r="AV5" s="18" t="s">
        <v>86</v>
      </c>
      <c r="AW5" s="18" t="s">
        <v>87</v>
      </c>
      <c r="AX5" s="18" t="s">
        <v>88</v>
      </c>
      <c r="AY5" s="18" t="s">
        <v>89</v>
      </c>
      <c r="AZ5" s="18" t="s">
        <v>90</v>
      </c>
      <c r="BA5" s="18" t="s">
        <v>91</v>
      </c>
      <c r="BB5" s="18" t="s">
        <v>92</v>
      </c>
      <c r="BC5" s="18" t="s">
        <v>93</v>
      </c>
      <c r="BD5" s="18" t="s">
        <v>94</v>
      </c>
      <c r="BE5" s="18" t="s">
        <v>95</v>
      </c>
      <c r="BF5" s="18" t="s">
        <v>85</v>
      </c>
      <c r="BG5" s="18" t="s">
        <v>86</v>
      </c>
      <c r="BH5" s="18" t="s">
        <v>87</v>
      </c>
      <c r="BI5" s="18" t="s">
        <v>88</v>
      </c>
      <c r="BJ5" s="18" t="s">
        <v>89</v>
      </c>
      <c r="BK5" s="18" t="s">
        <v>90</v>
      </c>
      <c r="BL5" s="18" t="s">
        <v>91</v>
      </c>
      <c r="BM5" s="18" t="s">
        <v>92</v>
      </c>
      <c r="BN5" s="18" t="s">
        <v>93</v>
      </c>
      <c r="BO5" s="18" t="s">
        <v>94</v>
      </c>
      <c r="BP5" s="18" t="s">
        <v>95</v>
      </c>
      <c r="BQ5" s="18" t="s">
        <v>85</v>
      </c>
      <c r="BR5" s="18" t="s">
        <v>86</v>
      </c>
      <c r="BS5" s="18" t="s">
        <v>87</v>
      </c>
      <c r="BT5" s="18" t="s">
        <v>88</v>
      </c>
      <c r="BU5" s="18" t="s">
        <v>89</v>
      </c>
      <c r="BV5" s="18" t="s">
        <v>90</v>
      </c>
      <c r="BW5" s="18" t="s">
        <v>91</v>
      </c>
      <c r="BX5" s="18" t="s">
        <v>92</v>
      </c>
      <c r="BY5" s="18" t="s">
        <v>93</v>
      </c>
      <c r="BZ5" s="18" t="s">
        <v>94</v>
      </c>
      <c r="CA5" s="18" t="s">
        <v>95</v>
      </c>
      <c r="CB5" s="18" t="s">
        <v>85</v>
      </c>
      <c r="CC5" s="18" t="s">
        <v>86</v>
      </c>
      <c r="CD5" s="18" t="s">
        <v>87</v>
      </c>
      <c r="CE5" s="18" t="s">
        <v>88</v>
      </c>
      <c r="CF5" s="18" t="s">
        <v>89</v>
      </c>
      <c r="CG5" s="18" t="s">
        <v>90</v>
      </c>
      <c r="CH5" s="18" t="s">
        <v>91</v>
      </c>
      <c r="CI5" s="18" t="s">
        <v>92</v>
      </c>
      <c r="CJ5" s="18" t="s">
        <v>93</v>
      </c>
      <c r="CK5" s="18" t="s">
        <v>94</v>
      </c>
      <c r="CL5" s="18" t="s">
        <v>95</v>
      </c>
      <c r="CM5" s="18" t="s">
        <v>85</v>
      </c>
      <c r="CN5" s="18" t="s">
        <v>86</v>
      </c>
      <c r="CO5" s="18" t="s">
        <v>87</v>
      </c>
      <c r="CP5" s="18" t="s">
        <v>88</v>
      </c>
      <c r="CQ5" s="18" t="s">
        <v>89</v>
      </c>
      <c r="CR5" s="18" t="s">
        <v>90</v>
      </c>
      <c r="CS5" s="18" t="s">
        <v>91</v>
      </c>
      <c r="CT5" s="18" t="s">
        <v>92</v>
      </c>
      <c r="CU5" s="18" t="s">
        <v>93</v>
      </c>
      <c r="CV5" s="18" t="s">
        <v>94</v>
      </c>
      <c r="CW5" s="18" t="s">
        <v>95</v>
      </c>
      <c r="CX5" s="18" t="s">
        <v>85</v>
      </c>
      <c r="CY5" s="18" t="s">
        <v>86</v>
      </c>
      <c r="CZ5" s="18" t="s">
        <v>87</v>
      </c>
      <c r="DA5" s="18" t="s">
        <v>88</v>
      </c>
      <c r="DB5" s="18" t="s">
        <v>89</v>
      </c>
      <c r="DC5" s="18" t="s">
        <v>90</v>
      </c>
      <c r="DD5" s="18" t="s">
        <v>91</v>
      </c>
      <c r="DE5" s="18" t="s">
        <v>92</v>
      </c>
      <c r="DF5" s="18" t="s">
        <v>93</v>
      </c>
      <c r="DG5" s="18" t="s">
        <v>94</v>
      </c>
      <c r="DH5" s="18" t="s">
        <v>95</v>
      </c>
      <c r="DI5" s="18" t="s">
        <v>85</v>
      </c>
      <c r="DJ5" s="18" t="s">
        <v>86</v>
      </c>
      <c r="DK5" s="18" t="s">
        <v>87</v>
      </c>
      <c r="DL5" s="18" t="s">
        <v>88</v>
      </c>
      <c r="DM5" s="18" t="s">
        <v>89</v>
      </c>
      <c r="DN5" s="18" t="s">
        <v>90</v>
      </c>
      <c r="DO5" s="18" t="s">
        <v>91</v>
      </c>
      <c r="DP5" s="18" t="s">
        <v>92</v>
      </c>
      <c r="DQ5" s="18" t="s">
        <v>93</v>
      </c>
      <c r="DR5" s="18" t="s">
        <v>94</v>
      </c>
      <c r="DS5" s="18" t="s">
        <v>95</v>
      </c>
      <c r="DT5" s="18" t="s">
        <v>85</v>
      </c>
      <c r="DU5" s="18" t="s">
        <v>86</v>
      </c>
      <c r="DV5" s="18" t="s">
        <v>87</v>
      </c>
      <c r="DW5" s="18" t="s">
        <v>88</v>
      </c>
      <c r="DX5" s="18" t="s">
        <v>89</v>
      </c>
      <c r="DY5" s="18" t="s">
        <v>90</v>
      </c>
      <c r="DZ5" s="18" t="s">
        <v>91</v>
      </c>
      <c r="EA5" s="18" t="s">
        <v>92</v>
      </c>
      <c r="EB5" s="18" t="s">
        <v>93</v>
      </c>
      <c r="EC5" s="18" t="s">
        <v>94</v>
      </c>
      <c r="ED5" s="18" t="s">
        <v>95</v>
      </c>
      <c r="EE5" s="18" t="s">
        <v>85</v>
      </c>
      <c r="EF5" s="18" t="s">
        <v>86</v>
      </c>
      <c r="EG5" s="18" t="s">
        <v>87</v>
      </c>
      <c r="EH5" s="18" t="s">
        <v>88</v>
      </c>
      <c r="EI5" s="18" t="s">
        <v>89</v>
      </c>
      <c r="EJ5" s="18" t="s">
        <v>90</v>
      </c>
      <c r="EK5" s="18" t="s">
        <v>91</v>
      </c>
      <c r="EL5" s="18" t="s">
        <v>92</v>
      </c>
      <c r="EM5" s="18" t="s">
        <v>93</v>
      </c>
      <c r="EN5" s="18" t="s">
        <v>94</v>
      </c>
      <c r="EO5" s="18" t="s">
        <v>95</v>
      </c>
    </row>
    <row r="6" spans="1:145" s="22" customFormat="1" x14ac:dyDescent="0.15">
      <c r="A6" s="14" t="s">
        <v>96</v>
      </c>
      <c r="B6" s="19">
        <f>B7</f>
        <v>2021</v>
      </c>
      <c r="C6" s="19">
        <f t="shared" ref="C6:X6" si="3">C7</f>
        <v>24244</v>
      </c>
      <c r="D6" s="19">
        <f t="shared" si="3"/>
        <v>47</v>
      </c>
      <c r="E6" s="19">
        <f t="shared" si="3"/>
        <v>17</v>
      </c>
      <c r="F6" s="19">
        <f t="shared" si="3"/>
        <v>4</v>
      </c>
      <c r="G6" s="19">
        <f t="shared" si="3"/>
        <v>0</v>
      </c>
      <c r="H6" s="19" t="str">
        <f t="shared" si="3"/>
        <v>青森県　東通村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特定環境保全公共下水道</v>
      </c>
      <c r="L6" s="19" t="str">
        <f t="shared" si="3"/>
        <v>D2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11.02</v>
      </c>
      <c r="Q6" s="20">
        <f t="shared" si="3"/>
        <v>94.3</v>
      </c>
      <c r="R6" s="20">
        <f t="shared" si="3"/>
        <v>3080</v>
      </c>
      <c r="S6" s="20">
        <f t="shared" si="3"/>
        <v>6037</v>
      </c>
      <c r="T6" s="20">
        <f t="shared" si="3"/>
        <v>295.3</v>
      </c>
      <c r="U6" s="20">
        <f t="shared" si="3"/>
        <v>20.440000000000001</v>
      </c>
      <c r="V6" s="20">
        <f t="shared" si="3"/>
        <v>662</v>
      </c>
      <c r="W6" s="20">
        <f t="shared" si="3"/>
        <v>0.69</v>
      </c>
      <c r="X6" s="20">
        <f t="shared" si="3"/>
        <v>959.42</v>
      </c>
      <c r="Y6" s="21">
        <f>IF(Y7="",NA(),Y7)</f>
        <v>74.239999999999995</v>
      </c>
      <c r="Z6" s="21">
        <f t="shared" ref="Z6:AH6" si="4">IF(Z7="",NA(),Z7)</f>
        <v>72.489999999999995</v>
      </c>
      <c r="AA6" s="21">
        <f t="shared" si="4"/>
        <v>69.959999999999994</v>
      </c>
      <c r="AB6" s="21">
        <f t="shared" si="4"/>
        <v>68.64</v>
      </c>
      <c r="AC6" s="21">
        <f t="shared" si="4"/>
        <v>67.91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0">
        <f>IF(BF7="",NA(),BF7)</f>
        <v>0</v>
      </c>
      <c r="BG6" s="20">
        <f t="shared" ref="BG6:BO6" si="7">IF(BG7="",NA(),BG7)</f>
        <v>0</v>
      </c>
      <c r="BH6" s="20">
        <f t="shared" si="7"/>
        <v>0</v>
      </c>
      <c r="BI6" s="20">
        <f t="shared" si="7"/>
        <v>0</v>
      </c>
      <c r="BJ6" s="20">
        <f t="shared" si="7"/>
        <v>0</v>
      </c>
      <c r="BK6" s="21">
        <f t="shared" si="7"/>
        <v>1243.71</v>
      </c>
      <c r="BL6" s="21">
        <f t="shared" si="7"/>
        <v>1194.1500000000001</v>
      </c>
      <c r="BM6" s="21">
        <f t="shared" si="7"/>
        <v>1206.79</v>
      </c>
      <c r="BN6" s="21">
        <f t="shared" si="7"/>
        <v>1258.43</v>
      </c>
      <c r="BO6" s="21">
        <f t="shared" si="7"/>
        <v>1163.75</v>
      </c>
      <c r="BP6" s="20" t="str">
        <f>IF(BP7="","",IF(BP7="-","【-】","【"&amp;SUBSTITUTE(TEXT(BP7,"#,##0.00"),"-","△")&amp;"】"))</f>
        <v>【1,201.79】</v>
      </c>
      <c r="BQ6" s="21">
        <f>IF(BQ7="",NA(),BQ7)</f>
        <v>66.83</v>
      </c>
      <c r="BR6" s="21">
        <f t="shared" ref="BR6:BZ6" si="8">IF(BR7="",NA(),BR7)</f>
        <v>64.05</v>
      </c>
      <c r="BS6" s="21">
        <f t="shared" si="8"/>
        <v>73.260000000000005</v>
      </c>
      <c r="BT6" s="21">
        <f t="shared" si="8"/>
        <v>76.83</v>
      </c>
      <c r="BU6" s="21">
        <f t="shared" si="8"/>
        <v>74.83</v>
      </c>
      <c r="BV6" s="21">
        <f t="shared" si="8"/>
        <v>74.3</v>
      </c>
      <c r="BW6" s="21">
        <f t="shared" si="8"/>
        <v>72.260000000000005</v>
      </c>
      <c r="BX6" s="21">
        <f t="shared" si="8"/>
        <v>71.84</v>
      </c>
      <c r="BY6" s="21">
        <f t="shared" si="8"/>
        <v>73.36</v>
      </c>
      <c r="BZ6" s="21">
        <f t="shared" si="8"/>
        <v>72.599999999999994</v>
      </c>
      <c r="CA6" s="20" t="str">
        <f>IF(CA7="","",IF(CA7="-","【-】","【"&amp;SUBSTITUTE(TEXT(CA7,"#,##0.00"),"-","△")&amp;"】"))</f>
        <v>【75.31】</v>
      </c>
      <c r="CB6" s="21">
        <f>IF(CB7="",NA(),CB7)</f>
        <v>262.11</v>
      </c>
      <c r="CC6" s="21">
        <f t="shared" ref="CC6:CK6" si="9">IF(CC7="",NA(),CC7)</f>
        <v>271.26</v>
      </c>
      <c r="CD6" s="21">
        <f t="shared" si="9"/>
        <v>238.48</v>
      </c>
      <c r="CE6" s="21">
        <f t="shared" si="9"/>
        <v>228.14</v>
      </c>
      <c r="CF6" s="21">
        <f t="shared" si="9"/>
        <v>237.01</v>
      </c>
      <c r="CG6" s="21">
        <f t="shared" si="9"/>
        <v>221.81</v>
      </c>
      <c r="CH6" s="21">
        <f t="shared" si="9"/>
        <v>230.02</v>
      </c>
      <c r="CI6" s="21">
        <f t="shared" si="9"/>
        <v>228.47</v>
      </c>
      <c r="CJ6" s="21">
        <f t="shared" si="9"/>
        <v>224.88</v>
      </c>
      <c r="CK6" s="21">
        <f t="shared" si="9"/>
        <v>228.64</v>
      </c>
      <c r="CL6" s="20" t="str">
        <f>IF(CL7="","",IF(CL7="-","【-】","【"&amp;SUBSTITUTE(TEXT(CL7,"#,##0.00"),"-","△")&amp;"】"))</f>
        <v>【216.39】</v>
      </c>
      <c r="CM6" s="21">
        <f>IF(CM7="",NA(),CM7)</f>
        <v>47.1</v>
      </c>
      <c r="CN6" s="21">
        <f t="shared" ref="CN6:CV6" si="10">IF(CN7="",NA(),CN7)</f>
        <v>47.58</v>
      </c>
      <c r="CO6" s="21">
        <f t="shared" si="10"/>
        <v>48.06</v>
      </c>
      <c r="CP6" s="21">
        <f t="shared" si="10"/>
        <v>50.65</v>
      </c>
      <c r="CQ6" s="21">
        <f t="shared" si="10"/>
        <v>50.32</v>
      </c>
      <c r="CR6" s="21">
        <f t="shared" si="10"/>
        <v>43.36</v>
      </c>
      <c r="CS6" s="21">
        <f t="shared" si="10"/>
        <v>42.56</v>
      </c>
      <c r="CT6" s="21">
        <f t="shared" si="10"/>
        <v>42.47</v>
      </c>
      <c r="CU6" s="21">
        <f t="shared" si="10"/>
        <v>42.4</v>
      </c>
      <c r="CV6" s="21">
        <f t="shared" si="10"/>
        <v>42.28</v>
      </c>
      <c r="CW6" s="20" t="str">
        <f>IF(CW7="","",IF(CW7="-","【-】","【"&amp;SUBSTITUTE(TEXT(CW7,"#,##0.00"),"-","△")&amp;"】"))</f>
        <v>【42.57】</v>
      </c>
      <c r="CX6" s="21">
        <f>IF(CX7="",NA(),CX7)</f>
        <v>96.32</v>
      </c>
      <c r="CY6" s="21">
        <f t="shared" ref="CY6:DG6" si="11">IF(CY7="",NA(),CY7)</f>
        <v>96.66</v>
      </c>
      <c r="CZ6" s="21">
        <f t="shared" si="11"/>
        <v>96.97</v>
      </c>
      <c r="DA6" s="21">
        <f t="shared" si="11"/>
        <v>97.08</v>
      </c>
      <c r="DB6" s="21">
        <f t="shared" si="11"/>
        <v>97.13</v>
      </c>
      <c r="DC6" s="21">
        <f t="shared" si="11"/>
        <v>83.06</v>
      </c>
      <c r="DD6" s="21">
        <f t="shared" si="11"/>
        <v>83.32</v>
      </c>
      <c r="DE6" s="21">
        <f t="shared" si="11"/>
        <v>83.75</v>
      </c>
      <c r="DF6" s="21">
        <f t="shared" si="11"/>
        <v>84.19</v>
      </c>
      <c r="DG6" s="21">
        <f t="shared" si="11"/>
        <v>84.34</v>
      </c>
      <c r="DH6" s="20" t="str">
        <f>IF(DH7="","",IF(DH7="-","【-】","【"&amp;SUBSTITUTE(TEXT(DH7,"#,##0.00"),"-","△")&amp;"】"))</f>
        <v>【85.24】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0.09</v>
      </c>
      <c r="EK6" s="21">
        <f t="shared" si="14"/>
        <v>0.13</v>
      </c>
      <c r="EL6" s="21">
        <f t="shared" si="14"/>
        <v>0.36</v>
      </c>
      <c r="EM6" s="21">
        <f t="shared" si="14"/>
        <v>0.39</v>
      </c>
      <c r="EN6" s="21">
        <f t="shared" si="14"/>
        <v>0.1</v>
      </c>
      <c r="EO6" s="20" t="str">
        <f>IF(EO7="","",IF(EO7="-","【-】","【"&amp;SUBSTITUTE(TEXT(EO7,"#,##0.00"),"-","△")&amp;"】"))</f>
        <v>【0.15】</v>
      </c>
    </row>
    <row r="7" spans="1:145" s="22" customFormat="1" x14ac:dyDescent="0.15">
      <c r="A7" s="14"/>
      <c r="B7" s="23">
        <v>2021</v>
      </c>
      <c r="C7" s="23">
        <v>24244</v>
      </c>
      <c r="D7" s="23">
        <v>47</v>
      </c>
      <c r="E7" s="23">
        <v>17</v>
      </c>
      <c r="F7" s="23">
        <v>4</v>
      </c>
      <c r="G7" s="23">
        <v>0</v>
      </c>
      <c r="H7" s="23" t="s">
        <v>97</v>
      </c>
      <c r="I7" s="23" t="s">
        <v>98</v>
      </c>
      <c r="J7" s="23" t="s">
        <v>99</v>
      </c>
      <c r="K7" s="23" t="s">
        <v>100</v>
      </c>
      <c r="L7" s="23" t="s">
        <v>101</v>
      </c>
      <c r="M7" s="23" t="s">
        <v>102</v>
      </c>
      <c r="N7" s="24" t="s">
        <v>103</v>
      </c>
      <c r="O7" s="24" t="s">
        <v>104</v>
      </c>
      <c r="P7" s="24">
        <v>11.02</v>
      </c>
      <c r="Q7" s="24">
        <v>94.3</v>
      </c>
      <c r="R7" s="24">
        <v>3080</v>
      </c>
      <c r="S7" s="24">
        <v>6037</v>
      </c>
      <c r="T7" s="24">
        <v>295.3</v>
      </c>
      <c r="U7" s="24">
        <v>20.440000000000001</v>
      </c>
      <c r="V7" s="24">
        <v>662</v>
      </c>
      <c r="W7" s="24">
        <v>0.69</v>
      </c>
      <c r="X7" s="24">
        <v>959.42</v>
      </c>
      <c r="Y7" s="24">
        <v>74.239999999999995</v>
      </c>
      <c r="Z7" s="24">
        <v>72.489999999999995</v>
      </c>
      <c r="AA7" s="24">
        <v>69.959999999999994</v>
      </c>
      <c r="AB7" s="24">
        <v>68.64</v>
      </c>
      <c r="AC7" s="24">
        <v>67.91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0</v>
      </c>
      <c r="BG7" s="24">
        <v>0</v>
      </c>
      <c r="BH7" s="24">
        <v>0</v>
      </c>
      <c r="BI7" s="24">
        <v>0</v>
      </c>
      <c r="BJ7" s="24">
        <v>0</v>
      </c>
      <c r="BK7" s="24">
        <v>1243.71</v>
      </c>
      <c r="BL7" s="24">
        <v>1194.1500000000001</v>
      </c>
      <c r="BM7" s="24">
        <v>1206.79</v>
      </c>
      <c r="BN7" s="24">
        <v>1258.43</v>
      </c>
      <c r="BO7" s="24">
        <v>1163.75</v>
      </c>
      <c r="BP7" s="24">
        <v>1201.79</v>
      </c>
      <c r="BQ7" s="24">
        <v>66.83</v>
      </c>
      <c r="BR7" s="24">
        <v>64.05</v>
      </c>
      <c r="BS7" s="24">
        <v>73.260000000000005</v>
      </c>
      <c r="BT7" s="24">
        <v>76.83</v>
      </c>
      <c r="BU7" s="24">
        <v>74.83</v>
      </c>
      <c r="BV7" s="24">
        <v>74.3</v>
      </c>
      <c r="BW7" s="24">
        <v>72.260000000000005</v>
      </c>
      <c r="BX7" s="24">
        <v>71.84</v>
      </c>
      <c r="BY7" s="24">
        <v>73.36</v>
      </c>
      <c r="BZ7" s="24">
        <v>72.599999999999994</v>
      </c>
      <c r="CA7" s="24">
        <v>75.31</v>
      </c>
      <c r="CB7" s="24">
        <v>262.11</v>
      </c>
      <c r="CC7" s="24">
        <v>271.26</v>
      </c>
      <c r="CD7" s="24">
        <v>238.48</v>
      </c>
      <c r="CE7" s="24">
        <v>228.14</v>
      </c>
      <c r="CF7" s="24">
        <v>237.01</v>
      </c>
      <c r="CG7" s="24">
        <v>221.81</v>
      </c>
      <c r="CH7" s="24">
        <v>230.02</v>
      </c>
      <c r="CI7" s="24">
        <v>228.47</v>
      </c>
      <c r="CJ7" s="24">
        <v>224.88</v>
      </c>
      <c r="CK7" s="24">
        <v>228.64</v>
      </c>
      <c r="CL7" s="24">
        <v>216.39</v>
      </c>
      <c r="CM7" s="24">
        <v>47.1</v>
      </c>
      <c r="CN7" s="24">
        <v>47.58</v>
      </c>
      <c r="CO7" s="24">
        <v>48.06</v>
      </c>
      <c r="CP7" s="24">
        <v>50.65</v>
      </c>
      <c r="CQ7" s="24">
        <v>50.32</v>
      </c>
      <c r="CR7" s="24">
        <v>43.36</v>
      </c>
      <c r="CS7" s="24">
        <v>42.56</v>
      </c>
      <c r="CT7" s="24">
        <v>42.47</v>
      </c>
      <c r="CU7" s="24">
        <v>42.4</v>
      </c>
      <c r="CV7" s="24">
        <v>42.28</v>
      </c>
      <c r="CW7" s="24">
        <v>42.57</v>
      </c>
      <c r="CX7" s="24">
        <v>96.32</v>
      </c>
      <c r="CY7" s="24">
        <v>96.66</v>
      </c>
      <c r="CZ7" s="24">
        <v>96.97</v>
      </c>
      <c r="DA7" s="24">
        <v>97.08</v>
      </c>
      <c r="DB7" s="24">
        <v>97.13</v>
      </c>
      <c r="DC7" s="24">
        <v>83.06</v>
      </c>
      <c r="DD7" s="24">
        <v>83.32</v>
      </c>
      <c r="DE7" s="24">
        <v>83.75</v>
      </c>
      <c r="DF7" s="24">
        <v>84.19</v>
      </c>
      <c r="DG7" s="24">
        <v>84.34</v>
      </c>
      <c r="DH7" s="24">
        <v>85.24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0.09</v>
      </c>
      <c r="EK7" s="24">
        <v>0.13</v>
      </c>
      <c r="EL7" s="24">
        <v>0.36</v>
      </c>
      <c r="EM7" s="24">
        <v>0.39</v>
      </c>
      <c r="EN7" s="24">
        <v>0.1</v>
      </c>
      <c r="EO7" s="24">
        <v>0.15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105</v>
      </c>
      <c r="C9" s="26" t="s">
        <v>106</v>
      </c>
      <c r="D9" s="26" t="s">
        <v>107</v>
      </c>
      <c r="E9" s="26" t="s">
        <v>108</v>
      </c>
      <c r="F9" s="26" t="s">
        <v>109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47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110</v>
      </c>
    </row>
    <row r="12" spans="1:145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111</v>
      </c>
    </row>
    <row r="13" spans="1:145" x14ac:dyDescent="0.15">
      <c r="B13" t="s">
        <v>112</v>
      </c>
      <c r="C13" t="s">
        <v>112</v>
      </c>
      <c r="D13" t="s">
        <v>113</v>
      </c>
      <c r="E13" t="s">
        <v>113</v>
      </c>
      <c r="F13" t="s">
        <v>114</v>
      </c>
      <c r="G13" t="s">
        <v>115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