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中西データ）\中西(下水）\公営企業に係る「経営比較分析表」の分析\令和３年度（令和２年度分）\ホームページ公表用\"/>
    </mc:Choice>
  </mc:AlternateContent>
  <xr:revisionPtr revIDLastSave="0" documentId="13_ncr:1_{AD04C90B-EB2A-4E11-9116-18AA0DB36C81}" xr6:coauthVersionLast="45" xr6:coauthVersionMax="45" xr10:uidLastSave="{00000000-0000-0000-0000-000000000000}"/>
  <workbookProtection workbookAlgorithmName="SHA-512" workbookHashValue="GnWYI4KwdsMHWeCVfTbUV2ZRQKaFO/k0eUjskbpjzX7wak4O1RzTa93LRbYAfBmBbgXM6CwKpO8bCc0zKHui6A==" workbookSaltValue="OyN8K5fHm/NxQXqnvp4SU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<sst xmlns="http://schemas.openxmlformats.org/spreadsheetml/2006/main" count="236" uniqueCount="119">
  <si>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</si>
  <si>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</si>
  <si>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</si>
  <si>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</si>
  <si>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</si>
  <si>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</si>
  <si>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</si>
  <si>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</si>
  <si>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</si>
  <si>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</si>
  <si>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</si>
  <si>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</si>
  <si>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</si>
  <si>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</si>
  <si>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</si>
  <si>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</si>
  <si>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</si>
  <si>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</si>
  <si>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</si>
  <si>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</si>
  <si>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</si>
  <si>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</si>
  <si>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</si>
  <si>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</si>
  <si>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</si>
  <si>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</si>
  <si>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</si>
  <si>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</si>
  <si>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</si>
  <si>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</si>
  <si>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</si>
  <si>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</si>
  <si>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</si>
  <si>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</si>
  <si>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</si>
  <si>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</si>
  <si>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</si>
  <si>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</si>
  <si>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</si>
  <si>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</si>
  <si>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</si>
  <si>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</si>
  <si>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</si>
  <si>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</si>
  <si>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</si>
  <si>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</si>
  <si>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</si>
  <si>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</si>
  <si>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</si>
  <si>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</si>
  <si>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</si>
  <si>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</si>
  <si>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</si>
  <si>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</si>
  <si>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</si>
  <si>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</si>
  <si>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</si>
  <si>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</si>
  <si>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</si>
  <si>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</si>
  <si>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</si>
  <si>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</si>
  <si>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</si>
  <si>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</si>
  <si>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</si>
  <si>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</si>
  <si>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</si>
  <si>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</si>
  <si>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</si>
  <si>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</si>
  <si>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</si>
  <si>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</si>
  <si>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</si>
  <si>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</si>
  <si>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</si>
  <si>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</si>
  <si>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</si>
  <si>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</si>
  <si>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</si>
  <si>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</si>
  <si>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</si>
  <si>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</si>
  <si>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</si>
  <si>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</si>
  <si>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</si>
  <si>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</si>
  <si>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</si>
  <si>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</si>
  <si>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</si>
  <si>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</si>
  <si>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</si>
  <si>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</si>
  <si>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</si>
  <si>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</si>
  <si>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</si>
  <si>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</si>
  <si>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</si>
  <si>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</si>
  <si>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東通村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</si>
  <si>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</si>
  <si>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</si>
  <si>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</si>
  <si>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</si>
  <si>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</si>
  <si>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</si>
  <si>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</si>
  <si>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</si>
  <si>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</si>
  <si>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</si>
  <si>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</si>
  <si>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</si>
  <si>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</si>
  <si>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</si>
  <si>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</si>
  <si>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</si>
  <si>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</si>
  <si>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最初に事業整備した地区では、既に供用開始から１９年が経過し、各機器等の老朽化が進んで毎年度の修繕費用等が嵩んでいる状況で、令和元年度から補助事業等を利用し順次改善を行っている。</t>
    <rPh sb="62" eb="64">
      <t>レイワ</t>
    </rPh>
    <rPh sb="64" eb="65">
      <t>ガン</t>
    </rPh>
    <rPh sb="83" eb="84">
      <t>オコナ</t>
    </rPh>
    <phoneticPr fontId="4"/>
  </si>
  <si>
    <r>
      <t xml:space="preserve"> 収益については、平成２５年度に全供用開始し現在に至っている。村全体の人口は</t>
    </r>
    <r>
      <rPr>
        <sz val="11"/>
        <rFont val="ＭＳ ゴシック"/>
        <family val="3"/>
        <charset val="128"/>
      </rPr>
      <t>年々</t>
    </r>
    <r>
      <rPr>
        <sz val="11"/>
        <color theme="1"/>
        <rFont val="ＭＳ ゴシック"/>
        <family val="3"/>
        <charset val="128"/>
      </rPr>
      <t>減少しており、処理区域内についても人口減少が著しく、これ以上の増収は見込めないため、経費回収率の増も見込めない。さらに施設の老朽化により、経費増が見込まれることから、汚水処理原価の更なる低原価化に努める。また、水洗化率においては、高齢者の独居等により、これ以上の増はあまり見込めないが、少しでも普及を促進し利用率の向上を目指し、経費回収率を高めていくものである。
　経営の健全化に向け使用料の適正な額を見極め検討しなければならないが、村民の所得が向上しない現状であるため、村民の経済的負担を考慮しながら、計画的に利用料の額を定めなければならない。</t>
    </r>
    <rPh sb="31" eb="34">
      <t>ムラゼンタイ</t>
    </rPh>
    <rPh sb="35" eb="37">
      <t>ジンコウ</t>
    </rPh>
    <rPh sb="38" eb="40">
      <t>ネンネン</t>
    </rPh>
    <rPh sb="57" eb="61">
      <t>ジンコウゲンショウ</t>
    </rPh>
    <rPh sb="62" eb="63">
      <t>イチジル</t>
    </rPh>
    <rPh sb="99" eb="101">
      <t>シセツ</t>
    </rPh>
    <rPh sb="102" eb="105">
      <t>ロウキュウカ</t>
    </rPh>
    <rPh sb="109" eb="111">
      <t>ケイヒ</t>
    </rPh>
    <rPh sb="111" eb="112">
      <t>ゾウ</t>
    </rPh>
    <rPh sb="113" eb="115">
      <t>ミコ</t>
    </rPh>
    <phoneticPr fontId="4"/>
  </si>
  <si>
    <r>
      <rPr>
        <sz val="11"/>
        <color rgb="FFFF0000"/>
        <rFont val="ＭＳ ゴシック"/>
        <family val="3"/>
        <charset val="128"/>
      </rPr>
      <t>　</t>
    </r>
    <r>
      <rPr>
        <sz val="11"/>
        <rFont val="ＭＳ ゴシック"/>
        <family val="3"/>
        <charset val="128"/>
      </rPr>
      <t>これ以上の増収が見込めないことから、利用料の値上げや事業の縮小等を検討していく必要がある。そのため、長期的な基本計画である経営戦略の改定を実施し、現在の経営状況を見える化し、経営の健全化を図るための取組を進めていく。</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</si>
</sst>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D6-426A-BFBE-A64215E721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78D6-426A-BFBE-A64215E721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c:v>
                </c:pt>
                <c:pt idx="1">
                  <c:v>53.05</c:v>
                </c:pt>
                <c:pt idx="2">
                  <c:v>52.13</c:v>
                </c:pt>
                <c:pt idx="3">
                  <c:v>51.28</c:v>
                </c:pt>
                <c:pt idx="4">
                  <c:v>48.37</c:v>
                </c:pt>
              </c:numCache>
            </c:numRef>
          </c:val>
          <c:extLst>
            <c:ext xmlns:c16="http://schemas.microsoft.com/office/drawing/2014/chart" uri="{C3380CC4-5D6E-409C-BE32-E72D297353CC}">
              <c16:uniqueId val="{00000000-D165-4171-9019-D2593FF3A6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D165-4171-9019-D2593FF3A6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79.569999999999993</c:v>
                </c:pt>
                <c:pt idx="1">
                  <c:v>79.56</c:v>
                </c:pt>
                <c:pt idx="2">
                  <c:v>79.97</c:v>
                </c:pt>
                <c:pt idx="3">
                  <c:v>80.12</c:v>
                </c:pt>
                <c:pt idx="4">
                  <c:v>81.94</c:v>
                </c:pt>
              </c:numCache>
            </c:numRef>
          </c:val>
          <c:extLst>
            <c:ext xmlns:c16="http://schemas.microsoft.com/office/drawing/2014/chart" uri="{C3380CC4-5D6E-409C-BE32-E72D297353CC}">
              <c16:uniqueId val="{00000000-D814-442B-9E0C-F8614325EE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D814-442B-9E0C-F8614325EE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88.74</c:v>
                </c:pt>
                <c:pt idx="1">
                  <c:v>86.47</c:v>
                </c:pt>
                <c:pt idx="2">
                  <c:v>83.31</c:v>
                </c:pt>
                <c:pt idx="3">
                  <c:v>81.63</c:v>
                </c:pt>
                <c:pt idx="4">
                  <c:v>80.28</c:v>
                </c:pt>
              </c:numCache>
            </c:numRef>
          </c:val>
          <c:extLst>
            <c:ext xmlns:c16="http://schemas.microsoft.com/office/drawing/2014/chart" uri="{C3380CC4-5D6E-409C-BE32-E72D297353CC}">
              <c16:uniqueId val="{00000000-646A-4DB2-B207-CF49D2ACDC1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A-4DB2-B207-CF49D2ACDC1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EE-4ED1-A1A1-0C1351905BE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EE-4ED1-A1A1-0C1351905BE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FE-4E42-9B1A-000BCAB4770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FE-4E42-9B1A-000BCAB4770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7C-4796-83FE-5D306201B5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7C-4796-83FE-5D306201B5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73-4B72-AA82-FAF195578A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73-4B72-AA82-FAF195578A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BC-45B7-BFA5-9C62F6FFCD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56BC-45B7-BFA5-9C62F6FFCD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53.73</c:v>
                </c:pt>
                <c:pt idx="1">
                  <c:v>60.5</c:v>
                </c:pt>
                <c:pt idx="2">
                  <c:v>60.69</c:v>
                </c:pt>
                <c:pt idx="3">
                  <c:v>62.02</c:v>
                </c:pt>
                <c:pt idx="4">
                  <c:v>62.42</c:v>
                </c:pt>
              </c:numCache>
            </c:numRef>
          </c:val>
          <c:extLst>
            <c:ext xmlns:c16="http://schemas.microsoft.com/office/drawing/2014/chart" uri="{C3380CC4-5D6E-409C-BE32-E72D297353CC}">
              <c16:uniqueId val="{00000000-C8BD-493C-9DAA-88719A5E40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C8BD-493C-9DAA-88719A5E40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315.13</c:v>
                </c:pt>
                <c:pt idx="1">
                  <c:v>281.38</c:v>
                </c:pt>
                <c:pt idx="2">
                  <c:v>280.57</c:v>
                </c:pt>
                <c:pt idx="3">
                  <c:v>278.66000000000003</c:v>
                </c:pt>
                <c:pt idx="4">
                  <c:v>278.91000000000003</c:v>
                </c:pt>
              </c:numCache>
            </c:numRef>
          </c:val>
          <c:extLst>
            <c:ext xmlns:c16="http://schemas.microsoft.com/office/drawing/2014/chart" uri="{C3380CC4-5D6E-409C-BE32-E72D297353CC}">
              <c16:uniqueId val="{00000000-7B96-439F-B213-1914D508AA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7B96-439F-B213-1914D508AA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O1" zoomScaleNormal="100" workbookViewId="0">
      <selection activeCell="CL68" sqref="CL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東通村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6153</v>
      </c>
      <c r="AM8" s="69"/>
      <c r="AN8" s="69"/>
      <c r="AO8" s="69"/>
      <c r="AP8" s="69"/>
      <c r="AQ8" s="69"/>
      <c r="AR8" s="69"/>
      <c r="AS8" s="69"/>
      <c r="AT8" s="68">
        <f>データ!T6</f>
        <v>295.27</v>
      </c>
      <c r="AU8" s="68"/>
      <c r="AV8" s="68"/>
      <c r="AW8" s="68"/>
      <c r="AX8" s="68"/>
      <c r="AY8" s="68"/>
      <c r="AZ8" s="68"/>
      <c r="BA8" s="68"/>
      <c r="BB8" s="68">
        <f>データ!U6</f>
        <v>20.84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45.25</v>
      </c>
      <c r="Q10" s="68"/>
      <c r="R10" s="68"/>
      <c r="S10" s="68"/>
      <c r="T10" s="68"/>
      <c r="U10" s="68"/>
      <c r="V10" s="68"/>
      <c r="W10" s="68">
        <f>データ!Q6</f>
        <v>90.44</v>
      </c>
      <c r="X10" s="68"/>
      <c r="Y10" s="68"/>
      <c r="Z10" s="68"/>
      <c r="AA10" s="68"/>
      <c r="AB10" s="68"/>
      <c r="AC10" s="68"/>
      <c r="AD10" s="69">
        <f>データ!R6</f>
        <v>3080</v>
      </c>
      <c r="AE10" s="69"/>
      <c r="AF10" s="69"/>
      <c r="AG10" s="69"/>
      <c r="AH10" s="69"/>
      <c r="AI10" s="69"/>
      <c r="AJ10" s="69"/>
      <c r="AK10" s="2"/>
      <c r="AL10" s="69">
        <f>データ!V6</f>
        <v>2758</v>
      </c>
      <c r="AM10" s="69"/>
      <c r="AN10" s="69"/>
      <c r="AO10" s="69"/>
      <c r="AP10" s="69"/>
      <c r="AQ10" s="69"/>
      <c r="AR10" s="69"/>
      <c r="AS10" s="69"/>
      <c r="AT10" s="68">
        <f>データ!W6</f>
        <v>1.66</v>
      </c>
      <c r="AU10" s="68"/>
      <c r="AV10" s="68"/>
      <c r="AW10" s="68"/>
      <c r="AX10" s="68"/>
      <c r="AY10" s="68"/>
      <c r="AZ10" s="68"/>
      <c r="BA10" s="68"/>
      <c r="BB10" s="68">
        <f>データ!X6</f>
        <v>1661.45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43</v>
      </c>
      <c r="N86" s="26" t="s">
        <v>44</v>
      </c>
      <c r="O86" s="26" t="str">
        <f>データ!EO6</f>
        <v>【1.09】</v>
      </c>
    </row>
  </sheetData>
  <sheetProtection algorithmName="SHA-512" hashValue="96cA2ieBILJILzPRAE42ewCf3JLVSuGQ7ZPAaieriLkVremLhB7nBXbko6NsqI/kIbsrFMnudEeIdn5Et12Hww==" saltValue="NXnCDDHngtEFqbPdUp/qU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24244</v>
      </c>
      <c r="D6" s="33">
        <f t="shared" si="3"/>
        <v>47</v>
      </c>
      <c r="E6" s="33">
        <f t="shared" si="3"/>
        <v>17</v>
      </c>
      <c r="F6" s="33">
        <f t="shared" si="3"/>
        <v>6</v>
      </c>
      <c r="G6" s="33">
        <f t="shared" si="3"/>
        <v>0</v>
      </c>
      <c r="H6" s="33" t="str">
        <f t="shared" si="3"/>
        <v>青森県　東通村</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45.25</v>
      </c>
      <c r="Q6" s="34">
        <f t="shared" si="3"/>
        <v>90.44</v>
      </c>
      <c r="R6" s="34">
        <f t="shared" si="3"/>
        <v>3080</v>
      </c>
      <c r="S6" s="34">
        <f t="shared" si="3"/>
        <v>6153</v>
      </c>
      <c r="T6" s="34">
        <f t="shared" si="3"/>
        <v>295.27</v>
      </c>
      <c r="U6" s="34">
        <f t="shared" si="3"/>
        <v>20.84</v>
      </c>
      <c r="V6" s="34">
        <f t="shared" si="3"/>
        <v>2758</v>
      </c>
      <c r="W6" s="34">
        <f t="shared" si="3"/>
        <v>1.66</v>
      </c>
      <c r="X6" s="34">
        <f t="shared" si="3"/>
        <v>1661.45</v>
      </c>
      <c r="Y6" s="35">
        <f>IF(Y7="",NA(),Y7)</f>
        <v>88.74</v>
      </c>
      <c r="Z6" s="35">
        <f t="shared" ref="Z6:AH6" si="4">IF(Z7="",NA(),Z7)</f>
        <v>86.47</v>
      </c>
      <c r="AA6" s="35">
        <f t="shared" si="4"/>
        <v>83.31</v>
      </c>
      <c r="AB6" s="35">
        <f t="shared" si="4"/>
        <v>81.63</v>
      </c>
      <c r="AC6" s="35">
        <f t="shared" si="4"/>
        <v>80.28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53.73</v>
      </c>
      <c r="BR6" s="35">
        <f t="shared" ref="BR6:BZ6" si="8">IF(BR7="",NA(),BR7)</f>
        <v>60.5</v>
      </c>
      <c r="BS6" s="35">
        <f t="shared" si="8"/>
        <v>60.69</v>
      </c>
      <c r="BT6" s="35">
        <f t="shared" si="8"/>
        <v>62.02</v>
      </c>
      <c r="BU6" s="35">
        <f t="shared" si="8"/>
        <v>62.42</v>
      </c>
      <c r="BV6" s="35">
        <f t="shared" si="8"/>
        <v>46.26</v>
      </c>
      <c r="BW6" s="35">
        <f t="shared" si="8"/>
        <v>45.81</v>
      </c>
      <c r="BX6" s="35">
        <f t="shared" si="8"/>
        <v>43.43</v>
      </c>
      <c r="BY6" s="35">
        <f t="shared" si="8"/>
        <v>41.41</v>
      </c>
      <c r="BZ6" s="35">
        <f t="shared" si="8"/>
        <v>39.64</v>
      </c>
      <c r="CA6" s="34" t="str">
        <f>IF(CA7="","",IF(CA7="-","【-】","【"&amp;SUBSTITUTE(TEXT(CA7,"#,##0.00"),"-","△")&amp;"】"))</f>
        <v>【42.60】</v>
      </c>
      <c r="CB6" s="35">
        <f>IF(CB7="",NA(),CB7)</f>
        <v>315.13</v>
      </c>
      <c r="CC6" s="35">
        <f t="shared" ref="CC6:CK6" si="9">IF(CC7="",NA(),CC7)</f>
        <v>281.38</v>
      </c>
      <c r="CD6" s="35">
        <f t="shared" si="9"/>
        <v>280.57</v>
      </c>
      <c r="CE6" s="35">
        <f t="shared" si="9"/>
        <v>278.66000000000003</v>
      </c>
      <c r="CF6" s="35">
        <f t="shared" si="9"/>
        <v>278.91000000000003</v>
      </c>
      <c r="CG6" s="35">
        <f t="shared" si="9"/>
        <v>376.4</v>
      </c>
      <c r="CH6" s="35">
        <f t="shared" si="9"/>
        <v>383.92</v>
      </c>
      <c r="CI6" s="35">
        <f t="shared" si="9"/>
        <v>400.44</v>
      </c>
      <c r="CJ6" s="35">
        <f t="shared" si="9"/>
        <v>417.56</v>
      </c>
      <c r="CK6" s="35">
        <f t="shared" si="9"/>
        <v>449.72</v>
      </c>
      <c r="CL6" s="34" t="str">
        <f>IF(CL7="","",IF(CL7="-","【-】","【"&amp;SUBSTITUTE(TEXT(CL7,"#,##0.00"),"-","△")&amp;"】"))</f>
        <v>【410.22】</v>
      </c>
      <c r="CM6" s="35">
        <f>IF(CM7="",NA(),CM7)</f>
        <v>50</v>
      </c>
      <c r="CN6" s="35">
        <f t="shared" ref="CN6:CV6" si="10">IF(CN7="",NA(),CN7)</f>
        <v>53.05</v>
      </c>
      <c r="CO6" s="35">
        <f t="shared" si="10"/>
        <v>52.13</v>
      </c>
      <c r="CP6" s="35">
        <f t="shared" si="10"/>
        <v>51.28</v>
      </c>
      <c r="CQ6" s="35">
        <f t="shared" si="10"/>
        <v>48.37</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79.569999999999993</v>
      </c>
      <c r="CY6" s="35">
        <f t="shared" ref="CY6:DG6" si="11">IF(CY7="",NA(),CY7)</f>
        <v>79.56</v>
      </c>
      <c r="CZ6" s="35">
        <f t="shared" si="11"/>
        <v>79.97</v>
      </c>
      <c r="DA6" s="35">
        <f t="shared" si="11"/>
        <v>80.12</v>
      </c>
      <c r="DB6" s="35">
        <f t="shared" si="11"/>
        <v>81.94</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24244</v>
      </c>
      <c r="D7" s="37">
        <v>47</v>
      </c>
      <c r="E7" s="37">
        <v>17</v>
      </c>
      <c r="F7" s="37">
        <v>6</v>
      </c>
      <c r="G7" s="37">
        <v>0</v>
      </c>
      <c r="H7" s="37" t="s">
        <v>98</v>
      </c>
      <c r="I7" s="37" t="s">
        <v>99</v>
      </c>
      <c r="J7" s="37" t="s">
        <v>100</v>
      </c>
      <c r="K7" s="37" t="s">
        <v>101</v>
      </c>
      <c r="L7" s="37" t="s">
        <v>102</v>
      </c>
      <c r="M7" s="37" t="s">
        <v>103</v>
      </c>
      <c r="N7" s="38" t="s">
        <v>104</v>
      </c>
      <c r="O7" s="38" t="s">
        <v>105</v>
      </c>
      <c r="P7" s="38">
        <v>45.25</v>
      </c>
      <c r="Q7" s="38">
        <v>90.44</v>
      </c>
      <c r="R7" s="38">
        <v>3080</v>
      </c>
      <c r="S7" s="38">
        <v>6153</v>
      </c>
      <c r="T7" s="38">
        <v>295.27</v>
      </c>
      <c r="U7" s="38">
        <v>20.84</v>
      </c>
      <c r="V7" s="38">
        <v>2758</v>
      </c>
      <c r="W7" s="38">
        <v>1.66</v>
      </c>
      <c r="X7" s="38">
        <v>1661.45</v>
      </c>
      <c r="Y7" s="38">
        <v>88.74</v>
      </c>
      <c r="Z7" s="38">
        <v>86.47</v>
      </c>
      <c r="AA7" s="38">
        <v>83.31</v>
      </c>
      <c r="AB7" s="38">
        <v>81.63</v>
      </c>
      <c r="AC7" s="38">
        <v>80.28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1063.93</v>
      </c>
      <c r="BL7" s="38">
        <v>1060.8599999999999</v>
      </c>
      <c r="BM7" s="38">
        <v>1006.65</v>
      </c>
      <c r="BN7" s="38">
        <v>998.42</v>
      </c>
      <c r="BO7" s="38">
        <v>1095.52</v>
      </c>
      <c r="BP7" s="38">
        <v>1042.3399999999999</v>
      </c>
      <c r="BQ7" s="38">
        <v>53.73</v>
      </c>
      <c r="BR7" s="38">
        <v>60.5</v>
      </c>
      <c r="BS7" s="38">
        <v>60.69</v>
      </c>
      <c r="BT7" s="38">
        <v>62.02</v>
      </c>
      <c r="BU7" s="38">
        <v>62.42</v>
      </c>
      <c r="BV7" s="38">
        <v>46.26</v>
      </c>
      <c r="BW7" s="38">
        <v>45.81</v>
      </c>
      <c r="BX7" s="38">
        <v>43.43</v>
      </c>
      <c r="BY7" s="38">
        <v>41.41</v>
      </c>
      <c r="BZ7" s="38">
        <v>39.64</v>
      </c>
      <c r="CA7" s="38">
        <v>42.6</v>
      </c>
      <c r="CB7" s="38">
        <v>315.13</v>
      </c>
      <c r="CC7" s="38">
        <v>281.38</v>
      </c>
      <c r="CD7" s="38">
        <v>280.57</v>
      </c>
      <c r="CE7" s="38">
        <v>278.66000000000003</v>
      </c>
      <c r="CF7" s="38">
        <v>278.91000000000003</v>
      </c>
      <c r="CG7" s="38">
        <v>376.4</v>
      </c>
      <c r="CH7" s="38">
        <v>383.92</v>
      </c>
      <c r="CI7" s="38">
        <v>400.44</v>
      </c>
      <c r="CJ7" s="38">
        <v>417.56</v>
      </c>
      <c r="CK7" s="38">
        <v>449.72</v>
      </c>
      <c r="CL7" s="38">
        <v>410.22</v>
      </c>
      <c r="CM7" s="38">
        <v>50</v>
      </c>
      <c r="CN7" s="38">
        <v>53.05</v>
      </c>
      <c r="CO7" s="38">
        <v>52.13</v>
      </c>
      <c r="CP7" s="38">
        <v>51.28</v>
      </c>
      <c r="CQ7" s="38">
        <v>48.37</v>
      </c>
      <c r="CR7" s="38">
        <v>33.729999999999997</v>
      </c>
      <c r="CS7" s="38">
        <v>33.21</v>
      </c>
      <c r="CT7" s="38">
        <v>32.229999999999997</v>
      </c>
      <c r="CU7" s="38">
        <v>32.479999999999997</v>
      </c>
      <c r="CV7" s="38">
        <v>30.19</v>
      </c>
      <c r="CW7" s="38">
        <v>32.979999999999997</v>
      </c>
      <c r="CX7" s="38">
        <v>79.569999999999993</v>
      </c>
      <c r="CY7" s="38">
        <v>79.56</v>
      </c>
      <c r="CZ7" s="38">
        <v>79.97</v>
      </c>
      <c r="DA7" s="38">
        <v>80.12</v>
      </c>
      <c r="DB7" s="38">
        <v>81.94</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MicchanPC</cp:lastModifiedBy>
  <cp:lastPrinted>2022-01-14T04:40:29Z</cp:lastPrinted>
  <dcterms:created xsi:type="dcterms:W3CDTF">2021-12-03T08:04:42Z</dcterms:created>
  <dcterms:modified xsi:type="dcterms:W3CDTF">2022-02-22T06:55:02Z</dcterms:modified>
  <cp:category/>
</cp:coreProperties>
</file>