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E:\H29\H29.11.7\デスクトップのマイドキュメント\マイ ドキュメント\川畑\公営企業に係る「経営比較分析表」の分析\令和２年度（令和元年度分）\"/>
    </mc:Choice>
  </mc:AlternateContent>
  <workbookProtection workbookAlgorithmName="SHA-512" workbookHashValue="ieNLUrLwHgK9/mCpOAd0VeVYU2tjRH6Ub0KptERfxkugw0rjHGCZEO+0ZeoKoiFsS/GOh/vEOOxl7O5gKpmI9Q==" workbookSaltValue="8RSIU0TZfo7datE648m5YQ==" workbookSpinCount="100000" lockStructure="1"/>
  <bookViews>
    <workbookView xWindow="0" yWindow="0" windowWidth="14370" windowHeight="120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AD8" i="4"/>
  <c r="P8" i="4"/>
  <c r="I8" i="4"/>
  <c r="B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<sst xmlns="http://schemas.openxmlformats.org/spreadsheetml/2006/main" count="236" uniqueCount="119">
  <si>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</si>
  <si>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</si>
  <si>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</si>
  <si>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</si>
  <si>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</si>
  <si>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</si>
  <si>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</si>
  <si>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</si>
  <si>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</si>
  <si>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</si>
  <si>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</si>
  <si>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</si>
  <si>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</si>
  <si>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</si>
  <si>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</si>
  <si>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</si>
  <si>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</si>
  <si>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</si>
  <si>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</si>
  <si>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</si>
  <si>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</si>
  <si>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</si>
  <si>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</si>
  <si>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</si>
  <si>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</si>
  <si>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</si>
  <si>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</si>
  <si>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</si>
  <si>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</si>
  <si>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</si>
  <si>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</si>
  <si>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</si>
  <si>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</si>
  <si>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</si>
  <si>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</si>
  <si>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</si>
  <si>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</si>
  <si>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</si>
  <si>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</si>
  <si>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</si>
  <si>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</si>
  <si>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</si>
  <si>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</si>
  <si>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</si>
  <si>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</si>
  <si>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</si>
  <si>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</si>
  <si>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</si>
  <si>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</si>
  <si>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</si>
  <si>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</si>
  <si>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</si>
  <si>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</si>
  <si>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</si>
  <si>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</si>
  <si>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</si>
  <si>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</si>
  <si>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</si>
  <si>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</si>
  <si>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</si>
  <si>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</si>
  <si>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</si>
  <si>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</si>
  <si>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</si>
  <si>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</si>
  <si>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</si>
  <si>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</si>
  <si>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</si>
  <si>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</si>
  <si>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</si>
  <si>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</si>
  <si>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</si>
  <si>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</si>
  <si>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</si>
  <si>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</si>
  <si>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</si>
  <si>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</si>
  <si>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</si>
  <si>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</si>
  <si>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</si>
  <si>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</si>
  <si>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</si>
  <si>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</si>
  <si>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</si>
  <si>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</si>
  <si>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</si>
  <si>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</si>
  <si>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</si>
  <si>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</si>
  <si>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</si>
  <si>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</si>
  <si>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</si>
  <si>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</si>
  <si>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</si>
  <si>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</si>
  <si>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</si>
  <si>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</si>
  <si>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</si>
  <si>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</si>
  <si>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</si>
  <si>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</si>
  <si>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</si>
  <si>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</si>
  <si>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</si>
  <si>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</si>
  <si>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</si>
  <si>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</si>
  <si>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</si>
  <si>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</si>
  <si>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</si>
  <si>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</si>
  <si>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</si>
  <si>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</si>
  <si>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</si>
  <si>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</si>
  <si>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</si>
  <si>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については、平成１４年度に全供用開始し現在に至っているが、将来的には人口が減少しこれ以上の増収は見込めないため、経費回収率の増も見込めない。そして、企業債の償還もピークを迎え、さらに経費増が見込まれるため、汚水処理原価の更なる低原価化に努める。また、水洗化率においては、少しでも普及を促進し利用率の向上を目指し、経費回収率を高めていくものである。
　また、利用料の適正な額を見極め検討し、村民の経済的負担を考慮しながら、計画的に利用料の額を定めなければならない。</t>
    <phoneticPr fontId="4"/>
  </si>
  <si>
    <t>　最初に事業整備した地区では、既に供用開始から１８年が経過し、各機器等の老朽化が進んで毎年度の修繕費用等が嵩んでいる状況で、平成３０年度以降から補助事業等を利用し、順次改善する予定である。</t>
    <rPh sb="88" eb="90">
      <t>ヨテイ</t>
    </rPh>
    <phoneticPr fontId="4"/>
  </si>
  <si>
    <t>　最初に事業整備した地区では、既に供用開始から１８年が経過し、各機器等の老朽化が進んで毎年度の修繕費用等が嵩んでいる状況であり、平成３０年度以降から補助事業等を利用し、順次改善する予定である。</t>
    <rPh sb="90" eb="9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</si>
</sst>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7D-42DC-A149-AE0FF008ED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2A7D-42DC-A149-AE0FF008ED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44.03</c:v>
                </c:pt>
                <c:pt idx="1">
                  <c:v>47.42</c:v>
                </c:pt>
                <c:pt idx="2">
                  <c:v>47.1</c:v>
                </c:pt>
                <c:pt idx="3">
                  <c:v>47.58</c:v>
                </c:pt>
                <c:pt idx="4">
                  <c:v>48.06</c:v>
                </c:pt>
              </c:numCache>
            </c:numRef>
          </c:val>
          <c:extLst>
            <c:ext xmlns:c16="http://schemas.microsoft.com/office/drawing/2014/chart" uri="{C3380CC4-5D6E-409C-BE32-E72D297353CC}">
              <c16:uniqueId val="{00000000-F441-48F0-9045-7DF9196149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F441-48F0-9045-7DF9196149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92.6</c:v>
                </c:pt>
                <c:pt idx="1">
                  <c:v>96.08</c:v>
                </c:pt>
                <c:pt idx="2">
                  <c:v>96.32</c:v>
                </c:pt>
                <c:pt idx="3">
                  <c:v>96.66</c:v>
                </c:pt>
                <c:pt idx="4">
                  <c:v>96.97</c:v>
                </c:pt>
              </c:numCache>
            </c:numRef>
          </c:val>
          <c:extLst>
            <c:ext xmlns:c16="http://schemas.microsoft.com/office/drawing/2014/chart" uri="{C3380CC4-5D6E-409C-BE32-E72D297353CC}">
              <c16:uniqueId val="{00000000-01A1-4C0E-BA02-C8DA544D3A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01A1-4C0E-BA02-C8DA544D3A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80.03</c:v>
                </c:pt>
                <c:pt idx="1">
                  <c:v>82.13</c:v>
                </c:pt>
                <c:pt idx="2">
                  <c:v>74.239999999999995</c:v>
                </c:pt>
                <c:pt idx="3">
                  <c:v>72.489999999999995</c:v>
                </c:pt>
                <c:pt idx="4">
                  <c:v>69.959999999999994</c:v>
                </c:pt>
              </c:numCache>
            </c:numRef>
          </c:val>
          <c:extLst>
            <c:ext xmlns:c16="http://schemas.microsoft.com/office/drawing/2014/chart" uri="{C3380CC4-5D6E-409C-BE32-E72D297353CC}">
              <c16:uniqueId val="{00000000-7DC0-4EA8-B247-7E7E1EAD7F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C0-4EA8-B247-7E7E1EAD7F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3F-4D69-BB1C-0506E962E2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3F-4D69-BB1C-0506E962E2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EB-41B6-B206-2522935227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EB-41B6-B206-2522935227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24-4FDF-B69D-BDFB7C2FAF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4-4FDF-B69D-BDFB7C2FAF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CB-47D0-BA38-BA6B042992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CB-47D0-BA38-BA6B042992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0D-4B8D-9CC3-EB8D0C4568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A70D-4B8D-9CC3-EB8D0C4568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54.61</c:v>
                </c:pt>
                <c:pt idx="1">
                  <c:v>53.73</c:v>
                </c:pt>
                <c:pt idx="2">
                  <c:v>66.83</c:v>
                </c:pt>
                <c:pt idx="3">
                  <c:v>64.05</c:v>
                </c:pt>
                <c:pt idx="4">
                  <c:v>73.260000000000005</c:v>
                </c:pt>
              </c:numCache>
            </c:numRef>
          </c:val>
          <c:extLst>
            <c:ext xmlns:c16="http://schemas.microsoft.com/office/drawing/2014/chart" uri="{C3380CC4-5D6E-409C-BE32-E72D297353CC}">
              <c16:uniqueId val="{00000000-30AF-4A67-BE1D-D31FE61D69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30AF-4A67-BE1D-D31FE61D69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319.2</c:v>
                </c:pt>
                <c:pt idx="1">
                  <c:v>322.55</c:v>
                </c:pt>
                <c:pt idx="2">
                  <c:v>262.11</c:v>
                </c:pt>
                <c:pt idx="3">
                  <c:v>271.26</c:v>
                </c:pt>
                <c:pt idx="4">
                  <c:v>238.48</c:v>
                </c:pt>
              </c:numCache>
            </c:numRef>
          </c:val>
          <c:extLst>
            <c:ext xmlns:c16="http://schemas.microsoft.com/office/drawing/2014/chart" uri="{C3380CC4-5D6E-409C-BE32-E72D297353CC}">
              <c16:uniqueId val="{00000000-E865-4672-85A6-826F035E98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E865-4672-85A6-826F035E98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CV78" sqref="CV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東通村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6330</v>
      </c>
      <c r="AM8" s="51"/>
      <c r="AN8" s="51"/>
      <c r="AO8" s="51"/>
      <c r="AP8" s="51"/>
      <c r="AQ8" s="51"/>
      <c r="AR8" s="51"/>
      <c r="AS8" s="51"/>
      <c r="AT8" s="46">
        <f>データ!T6</f>
        <v>295.27</v>
      </c>
      <c r="AU8" s="46"/>
      <c r="AV8" s="46"/>
      <c r="AW8" s="46"/>
      <c r="AX8" s="46"/>
      <c r="AY8" s="46"/>
      <c r="AZ8" s="46"/>
      <c r="BA8" s="46"/>
      <c r="BB8" s="46">
        <f>データ!U6</f>
        <v>21.44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10.55</v>
      </c>
      <c r="Q10" s="46"/>
      <c r="R10" s="46"/>
      <c r="S10" s="46"/>
      <c r="T10" s="46"/>
      <c r="U10" s="46"/>
      <c r="V10" s="46"/>
      <c r="W10" s="46">
        <f>データ!Q6</f>
        <v>94.43</v>
      </c>
      <c r="X10" s="46"/>
      <c r="Y10" s="46"/>
      <c r="Z10" s="46"/>
      <c r="AA10" s="46"/>
      <c r="AB10" s="46"/>
      <c r="AC10" s="46"/>
      <c r="AD10" s="51">
        <f>データ!R6</f>
        <v>3052</v>
      </c>
      <c r="AE10" s="51"/>
      <c r="AF10" s="51"/>
      <c r="AG10" s="51"/>
      <c r="AH10" s="51"/>
      <c r="AI10" s="51"/>
      <c r="AJ10" s="51"/>
      <c r="AK10" s="2"/>
      <c r="AL10" s="51">
        <f>データ!V6</f>
        <v>660</v>
      </c>
      <c r="AM10" s="51"/>
      <c r="AN10" s="51"/>
      <c r="AO10" s="51"/>
      <c r="AP10" s="51"/>
      <c r="AQ10" s="51"/>
      <c r="AR10" s="51"/>
      <c r="AS10" s="51"/>
      <c r="AT10" s="46">
        <f>データ!W6</f>
        <v>0.69</v>
      </c>
      <c r="AU10" s="46"/>
      <c r="AV10" s="46"/>
      <c r="AW10" s="46"/>
      <c r="AX10" s="46"/>
      <c r="AY10" s="46"/>
      <c r="AZ10" s="46"/>
      <c r="BA10" s="46"/>
      <c r="BB10" s="46">
        <f>データ!X6</f>
        <v>956.52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4p1rhFHI3QsnyinExXDSeNsrg+LFxmAsQvfYeCCxXXrW1iiT0N2t9BOZIhPpM/U9KJpf1gm0EgZiyFMW+p1tpA==" saltValue="ocHJrjoRxji8Nq9kuzOU9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24244</v>
      </c>
      <c r="D6" s="33">
        <f t="shared" si="3"/>
        <v>47</v>
      </c>
      <c r="E6" s="33">
        <f t="shared" si="3"/>
        <v>17</v>
      </c>
      <c r="F6" s="33">
        <f t="shared" si="3"/>
        <v>4</v>
      </c>
      <c r="G6" s="33">
        <f t="shared" si="3"/>
        <v>0</v>
      </c>
      <c r="H6" s="33" t="str">
        <f t="shared" si="3"/>
        <v>青森県　東通村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10.55</v>
      </c>
      <c r="Q6" s="34">
        <f t="shared" si="3"/>
        <v>94.43</v>
      </c>
      <c r="R6" s="34">
        <f t="shared" si="3"/>
        <v>3052</v>
      </c>
      <c r="S6" s="34">
        <f t="shared" si="3"/>
        <v>6330</v>
      </c>
      <c r="T6" s="34">
        <f t="shared" si="3"/>
        <v>295.27</v>
      </c>
      <c r="U6" s="34">
        <f t="shared" si="3"/>
        <v>21.44</v>
      </c>
      <c r="V6" s="34">
        <f t="shared" si="3"/>
        <v>660</v>
      </c>
      <c r="W6" s="34">
        <f t="shared" si="3"/>
        <v>0.69</v>
      </c>
      <c r="X6" s="34">
        <f t="shared" si="3"/>
        <v>956.52</v>
      </c>
      <c r="Y6" s="35">
        <f>IF(Y7="",NA(),Y7)</f>
        <v>80.03</v>
      </c>
      <c r="Z6" s="35">
        <f t="shared" ref="Z6:AH6" si="4">IF(Z7="",NA(),Z7)</f>
        <v>82.13</v>
      </c>
      <c r="AA6" s="35">
        <f t="shared" si="4"/>
        <v>74.239999999999995</v>
      </c>
      <c r="AB6" s="35">
        <f t="shared" si="4"/>
        <v>72.489999999999995</v>
      </c>
      <c r="AC6" s="35">
        <f t="shared" si="4"/>
        <v>69.959999999999994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54.61</v>
      </c>
      <c r="BR6" s="35">
        <f t="shared" ref="BR6:BZ6" si="8">IF(BR7="",NA(),BR7)</f>
        <v>53.73</v>
      </c>
      <c r="BS6" s="35">
        <f t="shared" si="8"/>
        <v>66.83</v>
      </c>
      <c r="BT6" s="35">
        <f t="shared" si="8"/>
        <v>64.05</v>
      </c>
      <c r="BU6" s="35">
        <f t="shared" si="8"/>
        <v>73.260000000000005</v>
      </c>
      <c r="BV6" s="35">
        <f t="shared" si="8"/>
        <v>49.22</v>
      </c>
      <c r="BW6" s="35">
        <f t="shared" si="8"/>
        <v>53.7</v>
      </c>
      <c r="BX6" s="35">
        <f t="shared" si="8"/>
        <v>74.3</v>
      </c>
      <c r="BY6" s="35">
        <f t="shared" si="8"/>
        <v>72.260000000000005</v>
      </c>
      <c r="BZ6" s="35">
        <f t="shared" si="8"/>
        <v>71.84</v>
      </c>
      <c r="CA6" s="34" t="str">
        <f>IF(CA7="","",IF(CA7="-","【-】","【"&amp;SUBSTITUTE(TEXT(CA7,"#,##0.00"),"-","△")&amp;"】"))</f>
        <v>【74.17】</v>
      </c>
      <c r="CB6" s="35">
        <f>IF(CB7="",NA(),CB7)</f>
        <v>319.2</v>
      </c>
      <c r="CC6" s="35">
        <f t="shared" ref="CC6:CK6" si="9">IF(CC7="",NA(),CC7)</f>
        <v>322.55</v>
      </c>
      <c r="CD6" s="35">
        <f t="shared" si="9"/>
        <v>262.11</v>
      </c>
      <c r="CE6" s="35">
        <f t="shared" si="9"/>
        <v>271.26</v>
      </c>
      <c r="CF6" s="35">
        <f t="shared" si="9"/>
        <v>238.48</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44.03</v>
      </c>
      <c r="CN6" s="35">
        <f t="shared" ref="CN6:CV6" si="10">IF(CN7="",NA(),CN7)</f>
        <v>47.42</v>
      </c>
      <c r="CO6" s="35">
        <f t="shared" si="10"/>
        <v>47.1</v>
      </c>
      <c r="CP6" s="35">
        <f t="shared" si="10"/>
        <v>47.58</v>
      </c>
      <c r="CQ6" s="35">
        <f t="shared" si="10"/>
        <v>48.06</v>
      </c>
      <c r="CR6" s="35">
        <f t="shared" si="10"/>
        <v>36.65</v>
      </c>
      <c r="CS6" s="35">
        <f t="shared" si="10"/>
        <v>37.72</v>
      </c>
      <c r="CT6" s="35">
        <f t="shared" si="10"/>
        <v>43.36</v>
      </c>
      <c r="CU6" s="35">
        <f t="shared" si="10"/>
        <v>42.56</v>
      </c>
      <c r="CV6" s="35">
        <f t="shared" si="10"/>
        <v>42.47</v>
      </c>
      <c r="CW6" s="34" t="str">
        <f>IF(CW7="","",IF(CW7="-","【-】","【"&amp;SUBSTITUTE(TEXT(CW7,"#,##0.00"),"-","△")&amp;"】"))</f>
        <v>【42.86】</v>
      </c>
      <c r="CX6" s="35">
        <f>IF(CX7="",NA(),CX7)</f>
        <v>92.6</v>
      </c>
      <c r="CY6" s="35">
        <f t="shared" ref="CY6:DG6" si="11">IF(CY7="",NA(),CY7)</f>
        <v>96.08</v>
      </c>
      <c r="CZ6" s="35">
        <f t="shared" si="11"/>
        <v>96.32</v>
      </c>
      <c r="DA6" s="35">
        <f t="shared" si="11"/>
        <v>96.66</v>
      </c>
      <c r="DB6" s="35">
        <f t="shared" si="11"/>
        <v>96.97</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15">
      <c r="A7" s="28"/>
      <c r="B7" s="37">
        <v>2019</v>
      </c>
      <c r="C7" s="37">
        <v>24244</v>
      </c>
      <c r="D7" s="37">
        <v>47</v>
      </c>
      <c r="E7" s="37">
        <v>17</v>
      </c>
      <c r="F7" s="37">
        <v>4</v>
      </c>
      <c r="G7" s="37">
        <v>0</v>
      </c>
      <c r="H7" s="37" t="s">
        <v>98</v>
      </c>
      <c r="I7" s="37" t="s">
        <v>99</v>
      </c>
      <c r="J7" s="37" t="s">
        <v>100</v>
      </c>
      <c r="K7" s="37" t="s">
        <v>101</v>
      </c>
      <c r="L7" s="37" t="s">
        <v>102</v>
      </c>
      <c r="M7" s="37" t="s">
        <v>103</v>
      </c>
      <c r="N7" s="38" t="s">
        <v>104</v>
      </c>
      <c r="O7" s="38" t="s">
        <v>105</v>
      </c>
      <c r="P7" s="38">
        <v>10.55</v>
      </c>
      <c r="Q7" s="38">
        <v>94.43</v>
      </c>
      <c r="R7" s="38">
        <v>3052</v>
      </c>
      <c r="S7" s="38">
        <v>6330</v>
      </c>
      <c r="T7" s="38">
        <v>295.27</v>
      </c>
      <c r="U7" s="38">
        <v>21.44</v>
      </c>
      <c r="V7" s="38">
        <v>660</v>
      </c>
      <c r="W7" s="38">
        <v>0.69</v>
      </c>
      <c r="X7" s="38">
        <v>956.52</v>
      </c>
      <c r="Y7" s="38">
        <v>80.03</v>
      </c>
      <c r="Z7" s="38">
        <v>82.13</v>
      </c>
      <c r="AA7" s="38">
        <v>74.239999999999995</v>
      </c>
      <c r="AB7" s="38">
        <v>72.489999999999995</v>
      </c>
      <c r="AC7" s="38">
        <v>69.959999999999994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1243.71</v>
      </c>
      <c r="BN7" s="38">
        <v>1194.1500000000001</v>
      </c>
      <c r="BO7" s="38">
        <v>1206.79</v>
      </c>
      <c r="BP7" s="38">
        <v>1218.7</v>
      </c>
      <c r="BQ7" s="38">
        <v>54.61</v>
      </c>
      <c r="BR7" s="38">
        <v>53.73</v>
      </c>
      <c r="BS7" s="38">
        <v>66.83</v>
      </c>
      <c r="BT7" s="38">
        <v>64.05</v>
      </c>
      <c r="BU7" s="38">
        <v>73.260000000000005</v>
      </c>
      <c r="BV7" s="38">
        <v>49.22</v>
      </c>
      <c r="BW7" s="38">
        <v>53.7</v>
      </c>
      <c r="BX7" s="38">
        <v>74.3</v>
      </c>
      <c r="BY7" s="38">
        <v>72.260000000000005</v>
      </c>
      <c r="BZ7" s="38">
        <v>71.84</v>
      </c>
      <c r="CA7" s="38">
        <v>74.17</v>
      </c>
      <c r="CB7" s="38">
        <v>319.2</v>
      </c>
      <c r="CC7" s="38">
        <v>322.55</v>
      </c>
      <c r="CD7" s="38">
        <v>262.11</v>
      </c>
      <c r="CE7" s="38">
        <v>271.26</v>
      </c>
      <c r="CF7" s="38">
        <v>238.48</v>
      </c>
      <c r="CG7" s="38">
        <v>332.02</v>
      </c>
      <c r="CH7" s="38">
        <v>300.35000000000002</v>
      </c>
      <c r="CI7" s="38">
        <v>221.81</v>
      </c>
      <c r="CJ7" s="38">
        <v>230.02</v>
      </c>
      <c r="CK7" s="38">
        <v>228.47</v>
      </c>
      <c r="CL7" s="38">
        <v>218.56</v>
      </c>
      <c r="CM7" s="38">
        <v>44.03</v>
      </c>
      <c r="CN7" s="38">
        <v>47.42</v>
      </c>
      <c r="CO7" s="38">
        <v>47.1</v>
      </c>
      <c r="CP7" s="38">
        <v>47.58</v>
      </c>
      <c r="CQ7" s="38">
        <v>48.06</v>
      </c>
      <c r="CR7" s="38">
        <v>36.65</v>
      </c>
      <c r="CS7" s="38">
        <v>37.72</v>
      </c>
      <c r="CT7" s="38">
        <v>43.36</v>
      </c>
      <c r="CU7" s="38">
        <v>42.56</v>
      </c>
      <c r="CV7" s="38">
        <v>42.47</v>
      </c>
      <c r="CW7" s="38">
        <v>42.86</v>
      </c>
      <c r="CX7" s="38">
        <v>92.6</v>
      </c>
      <c r="CY7" s="38">
        <v>96.08</v>
      </c>
      <c r="CZ7" s="38">
        <v>96.32</v>
      </c>
      <c r="DA7" s="38">
        <v>96.66</v>
      </c>
      <c r="DB7" s="38">
        <v>96.97</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GESUI05</cp:lastModifiedBy>
  <dcterms:created xsi:type="dcterms:W3CDTF">2020-12-04T02:52:28Z</dcterms:created>
  <dcterms:modified xsi:type="dcterms:W3CDTF">2021-01-14T05:03:09Z</dcterms:modified>
  <cp:category/>
</cp:coreProperties>
</file>